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lene-pc\ale\1. SISOFI\2016\3. octubre diciembre 2016\Octubre-diciembre-2016\"/>
    </mc:Choice>
  </mc:AlternateContent>
  <bookViews>
    <workbookView xWindow="0" yWindow="0" windowWidth="21600" windowHeight="8535"/>
  </bookViews>
  <sheets>
    <sheet name="Reporte de Formatos" sheetId="1" r:id="rId1"/>
    <sheet name="Tabla 239082" sheetId="4" r:id="rId2"/>
    <sheet name="Tabla 239083" sheetId="5" r:id="rId3"/>
    <sheet name="Tabla 239084" sheetId="6" r:id="rId4"/>
    <sheet name="hidden1" sheetId="2" r:id="rId5"/>
    <sheet name="hidden2" sheetId="3" r:id="rId6"/>
  </sheets>
  <definedNames>
    <definedName name="hidden1">hidden1!$A$1:$A$10</definedName>
    <definedName name="hidden2">hidden2!$A$1:$A$2</definedName>
  </definedNames>
  <calcPr calcId="152511"/>
</workbook>
</file>

<file path=xl/calcChain.xml><?xml version="1.0" encoding="utf-8"?>
<calcChain xmlns="http://schemas.openxmlformats.org/spreadsheetml/2006/main">
  <c r="Z23" i="1" l="1"/>
  <c r="Z18" i="1"/>
  <c r="Z13" i="1"/>
  <c r="Z12" i="1"/>
  <c r="Z11" i="1"/>
  <c r="Z10" i="1"/>
  <c r="Z9" i="1"/>
  <c r="Z8" i="1"/>
  <c r="D15" i="4"/>
  <c r="D18" i="4"/>
  <c r="D21" i="4"/>
  <c r="D27" i="4"/>
</calcChain>
</file>

<file path=xl/sharedStrings.xml><?xml version="1.0" encoding="utf-8"?>
<sst xmlns="http://schemas.openxmlformats.org/spreadsheetml/2006/main" count="530" uniqueCount="189">
  <si>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</si>
  <si>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</si>
  <si>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</si>
  <si>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</si>
  <si>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</si>
  <si>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</si>
  <si>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</si>
  <si>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</si>
  <si>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</si>
  <si>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</si>
  <si>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Internacional</t>
  </si>
  <si>
    <t>Nacional</t>
  </si>
  <si>
    <t>36136</t>
  </si>
  <si>
    <t>TITULO</t>
  </si>
  <si>
    <t>NOMBRE CORTO</t>
  </si>
  <si>
    <t>DESCRIPCION</t>
  </si>
  <si>
    <t xml:space="preserve">Gastos por conceptos de viáticos	</t>
  </si>
  <si>
    <t>Gastos por conceptos de v</t>
  </si>
  <si>
    <t>1</t>
  </si>
  <si>
    <t>9</t>
  </si>
  <si>
    <t>2</t>
  </si>
  <si>
    <t>3</t>
  </si>
  <si>
    <t>6</t>
  </si>
  <si>
    <t>4</t>
  </si>
  <si>
    <t>10</t>
  </si>
  <si>
    <t>7</t>
  </si>
  <si>
    <t>12</t>
  </si>
  <si>
    <t>13</t>
  </si>
  <si>
    <t>14</t>
  </si>
  <si>
    <t>239066</t>
  </si>
  <si>
    <t>239054</t>
  </si>
  <si>
    <t>239081</t>
  </si>
  <si>
    <t>239055</t>
  </si>
  <si>
    <t>239069</t>
  </si>
  <si>
    <t>239056</t>
  </si>
  <si>
    <t>239067</t>
  </si>
  <si>
    <t>239057</t>
  </si>
  <si>
    <t>239058</t>
  </si>
  <si>
    <t>239059</t>
  </si>
  <si>
    <t>239068</t>
  </si>
  <si>
    <t>239080</t>
  </si>
  <si>
    <t>239071</t>
  </si>
  <si>
    <t>239078</t>
  </si>
  <si>
    <t>239060</t>
  </si>
  <si>
    <t>239061</t>
  </si>
  <si>
    <t>239062</t>
  </si>
  <si>
    <t>239063</t>
  </si>
  <si>
    <t>239064</t>
  </si>
  <si>
    <t>239065</t>
  </si>
  <si>
    <t>239070</t>
  </si>
  <si>
    <t>239074</t>
  </si>
  <si>
    <t>239075</t>
  </si>
  <si>
    <t>239082</t>
  </si>
  <si>
    <t>239076</t>
  </si>
  <si>
    <t>239077</t>
  </si>
  <si>
    <t>239073</t>
  </si>
  <si>
    <t>239079</t>
  </si>
  <si>
    <t>239083</t>
  </si>
  <si>
    <t>239084</t>
  </si>
  <si>
    <t>239072</t>
  </si>
  <si>
    <t>239053</t>
  </si>
  <si>
    <t>239085</t>
  </si>
  <si>
    <t>239086</t>
  </si>
  <si>
    <t>239087</t>
  </si>
  <si>
    <t>Tabla Campos</t>
  </si>
  <si>
    <t>Ejercicio</t>
  </si>
  <si>
    <t>Periodo que se informa</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</si>
  <si>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</si>
  <si>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</si>
  <si>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</si>
  <si>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</si>
  <si>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</si>
  <si>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</si>
  <si>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</si>
  <si>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</si>
  <si>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</si>
  <si>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</si>
  <si>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</si>
  <si>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</si>
  <si>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</si>
  <si>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</si>
  <si>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</si>
  <si>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</si>
  <si>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</si>
  <si>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</si>
  <si>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</si>
  <si>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</si>
  <si>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</si>
  <si>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t>
  </si>
  <si>
    <t>30367</t>
  </si>
  <si>
    <t>30368</t>
  </si>
  <si>
    <t>30369</t>
  </si>
  <si>
    <t>ID</t>
  </si>
  <si>
    <t>Clave de la partida de cada uno de los conceptos</t>
  </si>
  <si>
    <t>Denominación de la partida por concepto</t>
  </si>
  <si>
    <t>Importe ejercido erogado por concepto de viáticos</t>
  </si>
  <si>
    <t>Importe total ejercido erogado</t>
  </si>
  <si>
    <t>Importe total de gastos no erogados</t>
  </si>
  <si>
    <t>Fecha de entrega del informe de la comisión</t>
  </si>
  <si>
    <t>Hipervínculo al informe de la comisión o encargo</t>
  </si>
  <si>
    <t>Hipervínculo a las facturas o comprobantes.</t>
  </si>
  <si>
    <t>30370</t>
  </si>
  <si>
    <t>Hipervínculo a las facturas o comprobantes</t>
  </si>
  <si>
    <t>Hipervínculo a normatividad reguladora de gastos</t>
  </si>
  <si>
    <t>30371</t>
  </si>
  <si>
    <t>Fecha de validación</t>
  </si>
  <si>
    <t>Área responsable de la información</t>
  </si>
  <si>
    <t>Año</t>
  </si>
  <si>
    <t>Fecha de actualización</t>
  </si>
  <si>
    <t>Nota</t>
  </si>
  <si>
    <t>Auxiliar Operativo "A"</t>
  </si>
  <si>
    <t>Benjamín</t>
  </si>
  <si>
    <t xml:space="preserve">Meza </t>
  </si>
  <si>
    <t xml:space="preserve">López </t>
  </si>
  <si>
    <t>México</t>
  </si>
  <si>
    <t>Michoacán</t>
  </si>
  <si>
    <t>Morelia</t>
  </si>
  <si>
    <t>Edo. México</t>
  </si>
  <si>
    <t>Ciudad de México</t>
  </si>
  <si>
    <t>Jefe de Departamento de Recursos Humanos</t>
  </si>
  <si>
    <t xml:space="preserve"> Juan Carlos</t>
  </si>
  <si>
    <t xml:space="preserve">Mena </t>
  </si>
  <si>
    <t xml:space="preserve">Flores </t>
  </si>
  <si>
    <t>Capacitación</t>
  </si>
  <si>
    <t>Jalisco</t>
  </si>
  <si>
    <t>Guadalajara</t>
  </si>
  <si>
    <t xml:space="preserve">Auxiliar Contable </t>
  </si>
  <si>
    <t>Diana</t>
  </si>
  <si>
    <t xml:space="preserve">Barrón </t>
  </si>
  <si>
    <t xml:space="preserve">Mares </t>
  </si>
  <si>
    <t>Auxiliar Operativo "B"</t>
  </si>
  <si>
    <t>José Salvador</t>
  </si>
  <si>
    <t xml:space="preserve">Cruz  </t>
  </si>
  <si>
    <t xml:space="preserve">Tapia </t>
  </si>
  <si>
    <t>Villamar</t>
  </si>
  <si>
    <t>Jungapeo y Ciudad de México</t>
  </si>
  <si>
    <t>Xalapa</t>
  </si>
  <si>
    <t>Veracruz</t>
  </si>
  <si>
    <t>Suárez</t>
  </si>
  <si>
    <t xml:space="preserve">Ramírez  </t>
  </si>
  <si>
    <t xml:space="preserve"> Roberto Clemente</t>
  </si>
  <si>
    <t>Ponencia Magistrado Omero Valdovinos Mercado</t>
  </si>
  <si>
    <t xml:space="preserve">Secretario Instructor y Proyectista </t>
  </si>
  <si>
    <t>Pachuca</t>
  </si>
  <si>
    <t>Hidalgo</t>
  </si>
  <si>
    <t>Chofer</t>
  </si>
  <si>
    <t>Zamora</t>
  </si>
  <si>
    <t>Torres</t>
  </si>
  <si>
    <t>Calderón</t>
  </si>
  <si>
    <t xml:space="preserve">Iván  </t>
  </si>
  <si>
    <t>Jefe de Departamento "C" de Archivo</t>
  </si>
  <si>
    <t xml:space="preserve">Secretaría General de Acuerdos </t>
  </si>
  <si>
    <t>Otros impuestos y derechos</t>
  </si>
  <si>
    <t>Viáticos</t>
  </si>
  <si>
    <t>Combustible</t>
  </si>
  <si>
    <t xml:space="preserve">Auxiliar </t>
  </si>
  <si>
    <t>Auxiliar</t>
  </si>
  <si>
    <t>Evento Oficial</t>
  </si>
  <si>
    <t>El total de viáticos de esta comisión, le fueron entregados al chofer, por lo tanto, es él, quien ejecutó y comprobó el gasto de ambas personas.</t>
  </si>
  <si>
    <t xml:space="preserve">Jefe de Departamento </t>
  </si>
  <si>
    <t>Comisionado a Zamora, Mich. para asistir a la sesión Extraordinaria del Comité Estatal de Archivos del Estado de Michoacán</t>
  </si>
  <si>
    <t>Conocimiento que ha sido comisionado para trasladar con fecha del 2 de diciembre de 2016 al Magistrado Ignacio Hurtado Gómez a la ciudad de Pachuca, Hidalgo para participar en el Congreso sobre “Inclusión de Actores Políticos y Autoridades Electorales en el Sistema Nacional de Transparencia”.</t>
  </si>
  <si>
    <t>Comisión a Xalapa, Veracruz para asistir al informe de actividades 2015-2016 del Tribunal Electoral de Veracruz y al "Taller de Estudio y Reflexión: Sistema Nacional de Profesionalización de la Justicia Electoral".</t>
  </si>
  <si>
    <t>El total de viáticos de esta comisión, le fueron entregados al Mtro. Roberto Clemente Ramírez Suárez, por lo tanto, es él, quien ejecutó y comprobó el gasto de ambas personas.</t>
  </si>
  <si>
    <t>Comisionado para trasladar con fecha del 7 de diciembre de 2016 al Lic. Sergio Giovanni Pacheco Franco a la localidad de Emiliano Zapata, municipio de Villamar, Michoacán para hacer entrega de documentación relativa al acuerdo de radicación y requerimiento de esta misma fecha, emitido dentro del juicio para la protección de los derechos político-electorales del ciudadano TEEM-JDC-051/2016, POR EL Magistrado Ignacio Hurtado Gómez.</t>
  </si>
  <si>
    <t>Emiliano Zapata, Municipio de Villamar</t>
  </si>
  <si>
    <r>
      <t>Comisionado para trasladar con fecha del 9 de diciembre de 2016 a la Lic. Jeymi Pérez Flores</t>
    </r>
    <r>
      <rPr>
        <sz val="10"/>
        <color indexed="8"/>
        <rFont val="Times New Roman"/>
        <family val="1"/>
      </rPr>
      <t xml:space="preserve"> </t>
    </r>
    <r>
      <rPr>
        <sz val="10"/>
        <color indexed="8"/>
        <rFont val="Arial"/>
        <family val="2"/>
      </rPr>
      <t>al Comité Ejecutivo Nacional y Secretaría Nacional de Formación y Capacitación ambos del Partido Acción Nacional, con domicilio en la Ciudad de México para</t>
    </r>
    <r>
      <rPr>
        <sz val="10"/>
        <color indexed="8"/>
        <rFont val="Times New Roman"/>
        <family val="1"/>
      </rPr>
      <t xml:space="preserve"> </t>
    </r>
    <r>
      <rPr>
        <sz val="10"/>
        <color indexed="8"/>
        <rFont val="Arial"/>
        <family val="2"/>
      </rPr>
      <t>practicar las notificaciones dictadas en el acuerdo de radicación y requerimiento emitido esta misma fecha, por el Magistrado José René Olivos Campos, integrante del Pleno de este órgano jurisdiccional, dentro del expediente número TEEM-JDC-052/2016.</t>
    </r>
  </si>
  <si>
    <t>Comisionado para trasladar con fecha del 12 de diciembre de 2016 al Lic. Alfonso Villagómez León a la ciudad de México para asistir al Seminario Académico “Redistritación electoral, reelección legislativa y el rol de las cortes” a celebrarse en el Auditorio José Luis de la Peza de la Sala Superior del Tribunal Electoral del Poder Judicial de la Federación.</t>
  </si>
  <si>
    <t>Comisionado para trasladar con fecha del 14 de diciembre de 2016 a la Lic. Juana Isabel Morales Valentinez al municipio de Villamar, Michoacán para practicar las notificaciones dictadas en el acuerdo de requerimiento, emitido en esta misma fecha, por el Magistrado Ignacio Hurtado Gómez, dentro del juicio para la protección de los derechos político-electorales del ciudadano identificado con la clave TEEM-JDC-051/2016 para el Secretario y Ayuntamiento, ambos del municipio de Villamar, Mich.</t>
  </si>
  <si>
    <r>
      <t xml:space="preserve">Comisionado para trasladar al Lic. Sergio Giovanni Pacheco Franco actuario comisionado, para practicar notificación del acuerdo de requerimiento emitido por el Magistrado José René Olivos Campos, en el expediente </t>
    </r>
    <r>
      <rPr>
        <b/>
        <sz val="10"/>
        <rFont val="Arial"/>
        <family val="2"/>
      </rPr>
      <t xml:space="preserve">TEEM-JDC-053/2016, </t>
    </r>
    <r>
      <rPr>
        <sz val="10"/>
        <rFont val="Arial"/>
        <family val="2"/>
      </rPr>
      <t xml:space="preserve">al Comité Ejecutivo Nacional y a la Secretaría Nacional de Formación y Capacitación, ambas del Partido Acción Nacional, en la Ciudad de México; así como, la entrega de oficio signado por el Magistrado Alejandro Rodríguez Santoyo, Presidente de este órgano jurisdiccional, a la Regidora del Ayuntamiento de Jungapeo. </t>
    </r>
  </si>
  <si>
    <t>Michoacán y Ciudad de México</t>
  </si>
  <si>
    <t>El total de viáticos de esta comisión, le fueron entregados al chofer, por lo tanto, es él, quien ejecutó y comprobó el gasto de ambas personas. El total de gastos excede el importe asignado para viáticos en $ 113.34, por lo cual se hace un reembolso al chofer</t>
  </si>
  <si>
    <r>
      <t xml:space="preserve">Comisionado para trasladar con fecha del 17 de diciembre de 2016 a la Lic. Jeymi Pérez Flores al municipio de Villamar, Michoacán para practicar las notificaciones dictadas en el acuerdo de vista y requerimiento, emitido en esta misma fecha por el Magistrado Ignacio Hurtado Gómez, integrante del Pleno de este órgano jurisdiccional dentro del juicio para la protección de los derechos político-electorales del ciudadano identificado con la clave </t>
    </r>
    <r>
      <rPr>
        <b/>
        <sz val="10"/>
        <rFont val="Arial"/>
        <family val="2"/>
      </rPr>
      <t xml:space="preserve">TEEM-JDC-051/2016, </t>
    </r>
    <r>
      <rPr>
        <sz val="10"/>
        <rFont val="Arial"/>
        <family val="2"/>
      </rPr>
      <t>para el Secretario y Ayuntamiento, así como al actor Eleazar Inocencio Pérez y tercero interesado Uriel Vázquez Leyva, todos del Municipio de Villamar, Michoacán.</t>
    </r>
  </si>
  <si>
    <t>El total de viáticos de esta comisión, le fueron entregados al chofer, por lo tanto, es él, quien ejecutó y comprobó el gasto de ambas personas. El total de gastos excede el importe asignado para viáticos en $31.00, por lo cual se hace un reembolso al chofer</t>
  </si>
  <si>
    <t>El total de viáticos de esta comisión, le fueron entregados al chofer, por lo tanto, es él, quien ejecutó y comprobó el gasto de ambas personas. El total de gastos excede el importe asignado para viáticos en $112.24, por lo cual se hace un reembolso al chofer</t>
  </si>
  <si>
    <t>Comisionado para trasladar con fecha del 19 de diciembre de 2016 a la Lic. Juana Isabel Morales Valentinez a la ciudad de México para hacer entrega de documentación relativa al acuerdo de requerimiento de esta misma fecha, emitido dentro del juicio para la protección de los derechos político-electorales del ciudadano TEEM-JDC-052/2016, por el Magistrado José René Olivos Campos, al Comité Ejecutivo Nacional y Secretaría Nacional de Formación y Capacitación, ambos del Partido Acción Nacional.</t>
  </si>
  <si>
    <t>El total de viáticos de esta comisión, le fueron entregados al chofer, por lo tanto, es él, quien ejecutó y comprobó el gasto de ambas personas. El total de gastos excede el importe asignado para viáticos en $534.90, por lo cual se hace un reembolso al chofer</t>
  </si>
  <si>
    <r>
      <t xml:space="preserve">Comisionado para trasladar con esta fecha a la Lic. Juana Isabel Morales Valentinez al municipio de Villamar, Michoacán para practicar las notificaciones dictadas en el acuerdo de vista y requerimiento, emitido en esta misma fecha por el Magistrado Ignacio Hurtado Gómez, integrante del Pleno de este órgano jurisdiccional dentro del juicio para la protección de los derechos político-electorales del ciudadano identificado con la clave </t>
    </r>
    <r>
      <rPr>
        <b/>
        <sz val="10"/>
        <rFont val="Arial"/>
        <family val="2"/>
      </rPr>
      <t xml:space="preserve">TEEM-JDC-051/2016, </t>
    </r>
    <r>
      <rPr>
        <sz val="10"/>
        <rFont val="Arial"/>
        <family val="2"/>
      </rPr>
      <t>para el Secretario y Ayuntamiento, ambos del Municipio de Villamar, Michoacán.</t>
    </r>
  </si>
  <si>
    <t>Comisionada para asistir al curso de capacitación del sistema de contabilidad gubernamental SAACG.NET en la ciudad de Guadalajara, Jal.</t>
  </si>
  <si>
    <t>Comisionado para asistir al curso de capacitación del sistema de contabilidad gubernamental SAACG.NET en la ciudad de Guadalajara, Jal.</t>
  </si>
  <si>
    <t>Comisionado para trasladar con fecha del 28 de diciembre de 2016 a la Lic. Juana Isabel Morales Valentinez a la ciudad de México para notificaciones del acuerdo plenario de esta misma fecha, emitido dentro de los juicios para la protección de los derechos político-electorales del ciudadano TEEM-JDC-052/2016 y TEEM-JDC-053/2016 ACUMULADOS, por el Pleno de este órgano jurisdiccional, al Comité Ejecutivo Nacional, Secretaría Nacional de Formación y Capacitación, así como al Registro Nacional de Militantes, todos del Partido Acción Nacional.</t>
  </si>
  <si>
    <t>El total de viáticos de esta comisión, le fueron entregados al chofer, por lo tanto, es él, quien ejecutó y comprobó el gasto de ambas personas. El total de gastos excede el importe asignado para viáticos en $206.50, por lo cual se hace un reembolso al chofer</t>
  </si>
  <si>
    <t>El total de viáticos de esta comisión, le fueron entregados a la C.P. Diana Barrón Mares, por lo tanto, es ella, quien ejecutó y comprobó el gasto de ambas personas.</t>
  </si>
  <si>
    <t>El total de viáticos de esta comisión, le fueron entregados al C.P. Juan Carlos Mena Flores, por lo tanto, es él, quien ejecutó y comprobó el gasto de todos los asistentes.</t>
  </si>
  <si>
    <t>Diciembre</t>
  </si>
  <si>
    <t>Sin dato</t>
  </si>
  <si>
    <t>En construcción</t>
  </si>
  <si>
    <t>Secretaría de Administración</t>
  </si>
  <si>
    <t xml:space="preserve">Secretaría de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</si>
</sst>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b/>
      <sz val="11"/>
      <color indexed="9"/>
      <name val="Arial"/>
      <family val="2"/>
    </font>
    <font>
      <sz val="10"/>
      <color indexed="8"/>
      <name val="Arial"/>
      <family val="2"/>
    </font>
    <font>
      <b/>
      <sz val="11"/>
      <color indexed="9"/>
      <name val="Arial"/>
      <family val="2"/>
    </font>
    <font>
      <b/>
      <sz val="11"/>
      <color indexed="9"/>
      <name val="Arial"/>
      <family val="2"/>
    </font>
    <font>
      <b/>
      <sz val="11"/>
      <color indexed="9"/>
      <name val="Arial"/>
      <family val="2"/>
    </font>
    <font>
      <sz val="10"/>
      <name val="Arial"/>
      <family val="2"/>
    </font>
    <font>
      <sz val="10"/>
      <name val="Arial"/>
      <family val="2"/>
    </font>
    <font>
      <b/>
      <sz val="10"/>
      <name val="Arial"/>
      <family val="2"/>
    </font>
    <font>
      <sz val="10"/>
      <color indexed="8"/>
      <name val="Times New Roman"/>
      <family val="1"/>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rgb="FF00B0F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8">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0" fontId="0" fillId="0" borderId="0" xfId="0" applyAlignment="1" applyProtection="1">
      <alignment horizontal="center" vertical="center"/>
    </xf>
    <xf numFmtId="15" fontId="0" fillId="0" borderId="0" xfId="0" applyNumberFormat="1" applyAlignment="1" applyProtection="1">
      <alignment horizontal="center" vertical="center"/>
    </xf>
    <xf numFmtId="0" fontId="0" fillId="0" borderId="0" xfId="0"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0" fillId="0" borderId="0" xfId="0" applyFill="1" applyAlignment="1" applyProtection="1">
      <alignment horizontal="center" vertical="center"/>
    </xf>
    <xf numFmtId="14" fontId="0" fillId="0" borderId="0" xfId="0" applyNumberFormat="1" applyFill="1" applyAlignment="1" applyProtection="1">
      <alignment horizontal="center" vertical="center"/>
    </xf>
    <xf numFmtId="4" fontId="0" fillId="0" borderId="0" xfId="0" applyNumberFormat="1" applyFill="1" applyAlignment="1" applyProtection="1">
      <alignment horizontal="center" vertical="center"/>
    </xf>
    <xf numFmtId="15" fontId="0" fillId="0" borderId="0" xfId="0" applyNumberFormat="1" applyFill="1" applyAlignment="1" applyProtection="1">
      <alignment horizontal="center" vertic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xf>
    <xf numFmtId="4" fontId="0" fillId="0" borderId="0" xfId="0" applyNumberFormat="1" applyAlignment="1" applyProtection="1">
      <alignment horizontal="center" vertical="center"/>
    </xf>
    <xf numFmtId="0" fontId="7" fillId="0" borderId="0" xfId="0" applyFont="1" applyAlignment="1" applyProtection="1">
      <alignment horizontal="center" vertical="center"/>
    </xf>
    <xf numFmtId="0" fontId="0" fillId="0" borderId="0" xfId="0" applyFont="1" applyAlignment="1" applyProtection="1">
      <alignment horizontal="center" vertical="center" wrapText="1"/>
    </xf>
    <xf numFmtId="0" fontId="7" fillId="0" borderId="0" xfId="0" applyFont="1" applyAlignment="1" applyProtection="1">
      <alignment horizontal="center" vertical="center" wrapText="1"/>
    </xf>
    <xf numFmtId="4" fontId="0" fillId="4" borderId="0" xfId="0" applyNumberFormat="1" applyFill="1" applyProtection="1"/>
    <xf numFmtId="0" fontId="7" fillId="0" borderId="0" xfId="0" applyFont="1" applyProtection="1"/>
    <xf numFmtId="0" fontId="3" fillId="0" borderId="0" xfId="0" applyFont="1" applyFill="1" applyBorder="1"/>
    <xf numFmtId="0" fontId="7" fillId="0" borderId="0" xfId="0" applyFont="1" applyAlignment="1" applyProtection="1">
      <alignment horizontal="justify" vertical="center"/>
    </xf>
    <xf numFmtId="0" fontId="7" fillId="0" borderId="0" xfId="0" applyFont="1" applyAlignment="1" applyProtection="1">
      <alignment wrapText="1"/>
    </xf>
    <xf numFmtId="4" fontId="0" fillId="5" borderId="0" xfId="0" applyNumberFormat="1" applyFill="1" applyProtection="1"/>
    <xf numFmtId="0" fontId="7" fillId="0" borderId="0" xfId="0" applyFont="1" applyFill="1" applyAlignment="1" applyProtection="1">
      <alignment horizontal="center" vertical="center"/>
    </xf>
    <xf numFmtId="0" fontId="7" fillId="0" borderId="0" xfId="0" applyFont="1" applyFill="1" applyAlignment="1" applyProtection="1">
      <alignment wrapText="1"/>
    </xf>
    <xf numFmtId="0" fontId="0" fillId="0" borderId="0" xfId="0" applyFont="1" applyFill="1" applyAlignment="1" applyProtection="1">
      <alignment horizontal="center" vertical="center" wrapText="1"/>
    </xf>
    <xf numFmtId="0" fontId="0" fillId="0" borderId="0" xfId="0" applyFont="1" applyAlignment="1" applyProtection="1">
      <alignment horizontal="center" vertical="center"/>
    </xf>
    <xf numFmtId="14" fontId="0" fillId="0" borderId="0" xfId="0" applyNumberFormat="1" applyFill="1" applyProtection="1"/>
    <xf numFmtId="0" fontId="6" fillId="0" borderId="0" xfId="0" applyFont="1" applyAlignment="1" applyProtection="1">
      <alignment horizontal="center" vertical="center"/>
    </xf>
    <xf numFmtId="0" fontId="0" fillId="0" borderId="0" xfId="0"/>
    <xf numFmtId="0" fontId="6" fillId="0" borderId="0" xfId="0" applyFont="1" applyProtection="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5"/>
  <sheetViews>
    <sheetView tabSelected="1" topLeftCell="A2" zoomScale="66" zoomScaleNormal="66" workbookViewId="0">
      <selection activeCell="AC9" sqref="AC9"/>
    </sheetView>
  </sheetViews>
  <sheetFormatPr baseColWidth="10" defaultColWidth="8.85546875" defaultRowHeight="12.75" x14ac:dyDescent="0.2"/>
  <cols>
    <col min="1" max="1" width="27.5703125" customWidth="1"/>
    <col min="2" max="2" width="22.28515625" customWidth="1"/>
    <col min="3" max="3" width="41.28515625" customWidth="1"/>
    <col min="4" max="4" width="20.7109375" customWidth="1"/>
    <col min="5" max="5" width="21.42578125" customWidth="1"/>
    <col min="6" max="6" width="21" customWidth="1"/>
    <col min="7" max="7" width="36.5703125" customWidth="1"/>
    <col min="8" max="8" width="33.28515625" customWidth="1"/>
    <col min="9" max="9" width="36.140625" customWidth="1"/>
    <col min="10" max="10" width="37.85546875" customWidth="1"/>
    <col min="11" max="11" width="31.7109375" customWidth="1"/>
    <col min="12" max="12" width="11.28515625" customWidth="1"/>
    <col min="13" max="13" width="30.28515625" customWidth="1"/>
    <col min="14" max="14" width="38.28515625" customWidth="1"/>
    <col min="15" max="15" width="9.7109375" customWidth="1"/>
    <col min="16" max="16" width="11.85546875" customWidth="1"/>
    <col min="17" max="17" width="12.28515625" customWidth="1"/>
    <col min="18" max="18" width="10.42578125" customWidth="1"/>
    <col min="19" max="19" width="12.7109375" customWidth="1"/>
    <col min="20" max="20" width="13.140625" customWidth="1"/>
    <col min="21" max="21" width="26.140625" customWidth="1"/>
    <col min="22" max="22" width="25" customWidth="1"/>
    <col min="23" max="23" width="26.7109375" customWidth="1"/>
    <col min="24" max="24" width="31.42578125" customWidth="1"/>
    <col min="25" max="25" width="25.5703125" customWidth="1"/>
    <col min="26" max="26" width="30.28515625" customWidth="1"/>
    <col min="27" max="27" width="36.7109375" customWidth="1"/>
    <col min="28" max="28" width="40.5703125" customWidth="1"/>
    <col min="29" max="30" width="51.5703125" customWidth="1"/>
    <col min="31" max="31" width="16.5703125" customWidth="1"/>
    <col min="32" max="32" width="29.5703125" customWidth="1"/>
    <col min="33" max="33" width="7.140625" customWidth="1"/>
    <col min="34" max="34" width="19" customWidth="1"/>
    <col min="35" max="35" width="19.5703125" customWidth="1"/>
    <col min="36" max="36" width="12.140625" bestFit="1" customWidth="1"/>
  </cols>
  <sheetData>
    <row r="1" spans="1:35" hidden="1" x14ac:dyDescent="0.2">
      <c r="A1" t="s">
        <v>12</v>
      </c>
    </row>
    <row r="2" spans="1:35" ht="15" x14ac:dyDescent="0.25">
      <c r="A2" s="1" t="s">
        <v>13</v>
      </c>
      <c r="B2" s="1" t="s">
        <v>14</v>
      </c>
      <c r="C2" s="1" t="s">
        <v>15</v>
      </c>
    </row>
    <row r="3" spans="1:35" x14ac:dyDescent="0.2">
      <c r="A3" s="2" t="s">
        <v>16</v>
      </c>
      <c r="B3" s="2" t="s">
        <v>17</v>
      </c>
      <c r="C3" s="2" t="s">
        <v>16</v>
      </c>
    </row>
    <row r="4" spans="1:35" hidden="1" x14ac:dyDescent="0.2">
      <c r="A4" t="s">
        <v>18</v>
      </c>
      <c r="B4" t="s">
        <v>18</v>
      </c>
      <c r="C4" t="s">
        <v>19</v>
      </c>
      <c r="D4" t="s">
        <v>18</v>
      </c>
      <c r="E4" t="s">
        <v>20</v>
      </c>
      <c r="F4" t="s">
        <v>18</v>
      </c>
      <c r="G4" t="s">
        <v>20</v>
      </c>
      <c r="H4" t="s">
        <v>18</v>
      </c>
      <c r="I4" t="s">
        <v>18</v>
      </c>
      <c r="J4" t="s">
        <v>18</v>
      </c>
      <c r="K4" t="s">
        <v>20</v>
      </c>
      <c r="L4" t="s">
        <v>19</v>
      </c>
      <c r="M4" t="s">
        <v>21</v>
      </c>
      <c r="N4" t="s">
        <v>22</v>
      </c>
      <c r="O4" t="s">
        <v>18</v>
      </c>
      <c r="P4" t="s">
        <v>18</v>
      </c>
      <c r="Q4" t="s">
        <v>18</v>
      </c>
      <c r="R4" t="s">
        <v>18</v>
      </c>
      <c r="S4" t="s">
        <v>18</v>
      </c>
      <c r="T4" t="s">
        <v>18</v>
      </c>
      <c r="U4" t="s">
        <v>20</v>
      </c>
      <c r="V4" t="s">
        <v>23</v>
      </c>
      <c r="W4" t="s">
        <v>23</v>
      </c>
      <c r="X4" t="s">
        <v>24</v>
      </c>
      <c r="Y4" t="s">
        <v>22</v>
      </c>
      <c r="Z4" t="s">
        <v>22</v>
      </c>
      <c r="AA4" t="s">
        <v>23</v>
      </c>
      <c r="AB4" t="s">
        <v>25</v>
      </c>
      <c r="AC4" t="s">
        <v>24</v>
      </c>
      <c r="AD4" t="s">
        <v>24</v>
      </c>
      <c r="AE4" t="s">
        <v>23</v>
      </c>
      <c r="AF4" t="s">
        <v>18</v>
      </c>
      <c r="AG4" t="s">
        <v>26</v>
      </c>
      <c r="AH4" t="s">
        <v>27</v>
      </c>
      <c r="AI4" t="s">
        <v>28</v>
      </c>
    </row>
    <row r="5" spans="1:35" hidden="1" x14ac:dyDescent="0.2">
      <c r="A5" t="s">
        <v>29</v>
      </c>
      <c r="B5" t="s">
        <v>30</v>
      </c>
      <c r="C5" t="s">
        <v>31</v>
      </c>
      <c r="D5" t="s">
        <v>32</v>
      </c>
      <c r="E5" t="s">
        <v>33</v>
      </c>
      <c r="F5" t="s">
        <v>34</v>
      </c>
      <c r="G5" t="s">
        <v>35</v>
      </c>
      <c r="H5" t="s">
        <v>36</v>
      </c>
      <c r="I5" t="s">
        <v>37</v>
      </c>
      <c r="J5" t="s">
        <v>38</v>
      </c>
      <c r="K5" t="s">
        <v>39</v>
      </c>
      <c r="L5" t="s">
        <v>40</v>
      </c>
      <c r="M5" t="s">
        <v>41</v>
      </c>
      <c r="N5" t="s">
        <v>42</v>
      </c>
      <c r="O5" t="s">
        <v>43</v>
      </c>
      <c r="P5" t="s">
        <v>44</v>
      </c>
      <c r="Q5" t="s">
        <v>45</v>
      </c>
      <c r="R5" t="s">
        <v>46</v>
      </c>
      <c r="S5" t="s">
        <v>47</v>
      </c>
      <c r="T5" t="s">
        <v>48</v>
      </c>
      <c r="U5" t="s">
        <v>49</v>
      </c>
      <c r="V5" t="s">
        <v>50</v>
      </c>
      <c r="W5" t="s">
        <v>51</v>
      </c>
      <c r="X5" t="s">
        <v>52</v>
      </c>
      <c r="Y5" t="s">
        <v>53</v>
      </c>
      <c r="Z5" t="s">
        <v>54</v>
      </c>
      <c r="AA5" t="s">
        <v>55</v>
      </c>
      <c r="AB5" t="s">
        <v>56</v>
      </c>
      <c r="AC5" t="s">
        <v>57</v>
      </c>
      <c r="AD5" t="s">
        <v>58</v>
      </c>
      <c r="AE5" t="s">
        <v>59</v>
      </c>
      <c r="AF5" t="s">
        <v>60</v>
      </c>
      <c r="AG5" t="s">
        <v>61</v>
      </c>
      <c r="AH5" t="s">
        <v>62</v>
      </c>
      <c r="AI5" t="s">
        <v>63</v>
      </c>
    </row>
    <row r="6" spans="1:35" ht="15" x14ac:dyDescent="0.25">
      <c r="A6" s="36" t="s">
        <v>64</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x14ac:dyDescent="0.2">
      <c r="A7" s="2" t="s">
        <v>65</v>
      </c>
      <c r="B7" s="2" t="s">
        <v>66</v>
      </c>
      <c r="C7" s="2" t="s">
        <v>67</v>
      </c>
      <c r="D7" s="2" t="s">
        <v>68</v>
      </c>
      <c r="E7" s="2" t="s">
        <v>69</v>
      </c>
      <c r="F7" s="2" t="s">
        <v>70</v>
      </c>
      <c r="G7" s="2" t="s">
        <v>71</v>
      </c>
      <c r="H7" s="2" t="s">
        <v>72</v>
      </c>
      <c r="I7" s="2" t="s">
        <v>73</v>
      </c>
      <c r="J7" s="2" t="s">
        <v>74</v>
      </c>
      <c r="K7" s="2" t="s">
        <v>75</v>
      </c>
      <c r="L7" s="2" t="s">
        <v>76</v>
      </c>
      <c r="M7" s="2" t="s">
        <v>77</v>
      </c>
      <c r="N7" s="2" t="s">
        <v>78</v>
      </c>
      <c r="O7" s="2" t="s">
        <v>79</v>
      </c>
      <c r="P7" s="2" t="s">
        <v>80</v>
      </c>
      <c r="Q7" s="2" t="s">
        <v>81</v>
      </c>
      <c r="R7" s="2" t="s">
        <v>82</v>
      </c>
      <c r="S7" s="2" t="s">
        <v>83</v>
      </c>
      <c r="T7" s="2" t="s">
        <v>84</v>
      </c>
      <c r="U7" s="2" t="s">
        <v>85</v>
      </c>
      <c r="V7" s="2" t="s">
        <v>86</v>
      </c>
      <c r="W7" s="2" t="s">
        <v>87</v>
      </c>
      <c r="X7" s="2" t="s">
        <v>88</v>
      </c>
      <c r="Y7" s="2" t="s">
        <v>96</v>
      </c>
      <c r="Z7" s="2" t="s">
        <v>97</v>
      </c>
      <c r="AA7" s="2" t="s">
        <v>98</v>
      </c>
      <c r="AB7" s="2" t="s">
        <v>99</v>
      </c>
      <c r="AC7" s="2" t="s">
        <v>100</v>
      </c>
      <c r="AD7" s="2" t="s">
        <v>103</v>
      </c>
      <c r="AE7" s="2" t="s">
        <v>105</v>
      </c>
      <c r="AF7" s="2" t="s">
        <v>106</v>
      </c>
      <c r="AG7" s="2" t="s">
        <v>107</v>
      </c>
      <c r="AH7" s="2" t="s">
        <v>108</v>
      </c>
      <c r="AI7" s="2" t="s">
        <v>109</v>
      </c>
    </row>
    <row r="8" spans="1:35" s="6" customFormat="1" ht="51" x14ac:dyDescent="0.2">
      <c r="A8" s="6">
        <v>2016</v>
      </c>
      <c r="B8" s="33" t="s">
        <v>184</v>
      </c>
      <c r="C8" s="6" t="s">
        <v>7</v>
      </c>
      <c r="D8" s="6">
        <v>12</v>
      </c>
      <c r="E8" s="21" t="s">
        <v>159</v>
      </c>
      <c r="F8" s="16" t="s">
        <v>150</v>
      </c>
      <c r="G8" s="19" t="s">
        <v>151</v>
      </c>
      <c r="H8" s="6" t="s">
        <v>149</v>
      </c>
      <c r="I8" s="6" t="s">
        <v>148</v>
      </c>
      <c r="J8" s="6" t="s">
        <v>147</v>
      </c>
      <c r="K8" s="21" t="s">
        <v>160</v>
      </c>
      <c r="L8" s="6" t="s">
        <v>11</v>
      </c>
      <c r="M8" s="6">
        <v>0</v>
      </c>
      <c r="N8" s="6">
        <v>0</v>
      </c>
      <c r="O8" s="6" t="s">
        <v>114</v>
      </c>
      <c r="P8" s="6" t="s">
        <v>115</v>
      </c>
      <c r="Q8" s="6" t="s">
        <v>116</v>
      </c>
      <c r="R8" s="6" t="s">
        <v>114</v>
      </c>
      <c r="S8" s="6" t="s">
        <v>115</v>
      </c>
      <c r="T8" s="6" t="s">
        <v>146</v>
      </c>
      <c r="U8" s="21" t="s">
        <v>123</v>
      </c>
      <c r="V8" s="17">
        <v>42705</v>
      </c>
      <c r="W8" s="17">
        <v>42705</v>
      </c>
      <c r="X8" s="34">
        <v>1</v>
      </c>
      <c r="Y8" s="18">
        <v>807</v>
      </c>
      <c r="Z8" s="18">
        <f>1000-Y8</f>
        <v>193</v>
      </c>
      <c r="AA8" s="13">
        <v>42706</v>
      </c>
      <c r="AB8" s="34">
        <v>1</v>
      </c>
      <c r="AC8" s="34">
        <v>1</v>
      </c>
      <c r="AD8" s="33" t="s">
        <v>185</v>
      </c>
      <c r="AE8" s="7">
        <v>42735</v>
      </c>
      <c r="AF8" s="6" t="s">
        <v>187</v>
      </c>
      <c r="AG8" s="6">
        <v>2016</v>
      </c>
      <c r="AH8" s="7">
        <v>42735</v>
      </c>
    </row>
    <row r="9" spans="1:35" s="6" customFormat="1" ht="127.5" x14ac:dyDescent="0.2">
      <c r="A9" s="6">
        <v>2016</v>
      </c>
      <c r="B9" s="33" t="s">
        <v>184</v>
      </c>
      <c r="C9" s="6" t="s">
        <v>7</v>
      </c>
      <c r="D9" s="6">
        <v>7</v>
      </c>
      <c r="E9" s="19" t="s">
        <v>156</v>
      </c>
      <c r="F9" s="6" t="s">
        <v>130</v>
      </c>
      <c r="G9" s="6" t="s">
        <v>188</v>
      </c>
      <c r="H9" s="6" t="s">
        <v>131</v>
      </c>
      <c r="I9" s="6" t="s">
        <v>132</v>
      </c>
      <c r="J9" s="6" t="s">
        <v>133</v>
      </c>
      <c r="K9" s="26" t="s">
        <v>161</v>
      </c>
      <c r="L9" s="6" t="s">
        <v>11</v>
      </c>
      <c r="M9" s="6">
        <v>1</v>
      </c>
      <c r="N9" s="6">
        <v>0</v>
      </c>
      <c r="O9" s="6" t="s">
        <v>114</v>
      </c>
      <c r="P9" s="6" t="s">
        <v>115</v>
      </c>
      <c r="Q9" s="6" t="s">
        <v>116</v>
      </c>
      <c r="R9" s="6" t="s">
        <v>114</v>
      </c>
      <c r="S9" s="6" t="s">
        <v>144</v>
      </c>
      <c r="T9" s="6" t="s">
        <v>143</v>
      </c>
      <c r="U9" s="21" t="s">
        <v>145</v>
      </c>
      <c r="V9" s="17">
        <v>42706</v>
      </c>
      <c r="W9" s="17">
        <v>42706</v>
      </c>
      <c r="X9" s="34">
        <v>2</v>
      </c>
      <c r="Y9" s="18">
        <v>2961.13</v>
      </c>
      <c r="Z9" s="18">
        <f>4000-Y9</f>
        <v>1038.8699999999999</v>
      </c>
      <c r="AA9" s="13">
        <v>42711</v>
      </c>
      <c r="AB9" s="34">
        <v>2</v>
      </c>
      <c r="AC9" s="34">
        <v>2</v>
      </c>
      <c r="AD9" s="33" t="s">
        <v>185</v>
      </c>
      <c r="AE9" s="7">
        <v>42735</v>
      </c>
      <c r="AF9" s="6" t="s">
        <v>187</v>
      </c>
      <c r="AG9" s="6">
        <v>2016</v>
      </c>
      <c r="AH9" s="7">
        <v>42735</v>
      </c>
      <c r="AI9" s="29" t="s">
        <v>158</v>
      </c>
    </row>
    <row r="10" spans="1:35" s="6" customFormat="1" ht="114.75" x14ac:dyDescent="0.2">
      <c r="A10" s="6">
        <v>2016</v>
      </c>
      <c r="B10" s="33" t="s">
        <v>184</v>
      </c>
      <c r="C10" s="6" t="s">
        <v>7</v>
      </c>
      <c r="D10" s="6">
        <v>15</v>
      </c>
      <c r="E10" s="16" t="s">
        <v>142</v>
      </c>
      <c r="F10" s="16" t="s">
        <v>142</v>
      </c>
      <c r="G10" s="16" t="s">
        <v>141</v>
      </c>
      <c r="H10" s="6" t="s">
        <v>140</v>
      </c>
      <c r="I10" s="6" t="s">
        <v>139</v>
      </c>
      <c r="J10" s="6" t="s">
        <v>138</v>
      </c>
      <c r="K10" s="21" t="s">
        <v>162</v>
      </c>
      <c r="L10" s="6" t="s">
        <v>11</v>
      </c>
      <c r="M10" s="6">
        <v>1</v>
      </c>
      <c r="N10" s="6">
        <v>0</v>
      </c>
      <c r="O10" s="6" t="s">
        <v>114</v>
      </c>
      <c r="P10" s="6" t="s">
        <v>115</v>
      </c>
      <c r="Q10" s="6" t="s">
        <v>116</v>
      </c>
      <c r="R10" s="6" t="s">
        <v>114</v>
      </c>
      <c r="S10" s="6" t="s">
        <v>137</v>
      </c>
      <c r="T10" s="6" t="s">
        <v>136</v>
      </c>
      <c r="U10" s="21" t="s">
        <v>157</v>
      </c>
      <c r="V10" s="17">
        <v>42709</v>
      </c>
      <c r="W10" s="17">
        <v>42710</v>
      </c>
      <c r="X10" s="34">
        <v>3</v>
      </c>
      <c r="Y10" s="18">
        <v>12770</v>
      </c>
      <c r="Z10" s="18">
        <f>19000-Y10</f>
        <v>6230</v>
      </c>
      <c r="AA10" s="13">
        <v>42713</v>
      </c>
      <c r="AB10" s="34">
        <v>3</v>
      </c>
      <c r="AC10" s="34">
        <v>3</v>
      </c>
      <c r="AD10" s="33" t="s">
        <v>185</v>
      </c>
      <c r="AE10" s="7">
        <v>42735</v>
      </c>
      <c r="AF10" s="6" t="s">
        <v>187</v>
      </c>
      <c r="AG10" s="6">
        <v>2016</v>
      </c>
      <c r="AH10" s="7">
        <v>42735</v>
      </c>
      <c r="AI10" s="29" t="s">
        <v>163</v>
      </c>
    </row>
    <row r="11" spans="1:35" s="6" customFormat="1" ht="178.5" x14ac:dyDescent="0.2">
      <c r="A11" s="6">
        <v>2016</v>
      </c>
      <c r="B11" s="33" t="s">
        <v>184</v>
      </c>
      <c r="C11" s="6" t="s">
        <v>7</v>
      </c>
      <c r="D11" s="6">
        <v>7</v>
      </c>
      <c r="E11" s="19" t="s">
        <v>155</v>
      </c>
      <c r="F11" s="6" t="s">
        <v>110</v>
      </c>
      <c r="G11" s="6" t="s">
        <v>188</v>
      </c>
      <c r="H11" s="6" t="s">
        <v>111</v>
      </c>
      <c r="I11" s="6" t="s">
        <v>112</v>
      </c>
      <c r="J11" s="6" t="s">
        <v>113</v>
      </c>
      <c r="K11" s="25" t="s">
        <v>164</v>
      </c>
      <c r="L11" s="6" t="s">
        <v>11</v>
      </c>
      <c r="M11" s="8">
        <v>1</v>
      </c>
      <c r="N11" s="8">
        <v>0</v>
      </c>
      <c r="O11" s="6" t="s">
        <v>114</v>
      </c>
      <c r="P11" s="6" t="s">
        <v>115</v>
      </c>
      <c r="Q11" s="6" t="s">
        <v>116</v>
      </c>
      <c r="R11" s="6" t="s">
        <v>114</v>
      </c>
      <c r="S11" s="9" t="s">
        <v>115</v>
      </c>
      <c r="T11" s="10" t="s">
        <v>165</v>
      </c>
      <c r="U11" s="10" t="s">
        <v>145</v>
      </c>
      <c r="V11" s="17">
        <v>42711</v>
      </c>
      <c r="W11" s="17">
        <v>42711</v>
      </c>
      <c r="X11" s="34">
        <v>4</v>
      </c>
      <c r="Y11" s="18">
        <v>1872.45</v>
      </c>
      <c r="Z11" s="18">
        <f>1900-Y11</f>
        <v>27.549999999999955</v>
      </c>
      <c r="AA11" s="13">
        <v>42717</v>
      </c>
      <c r="AB11" s="34">
        <v>4</v>
      </c>
      <c r="AC11" s="34">
        <v>4</v>
      </c>
      <c r="AD11" s="33" t="s">
        <v>185</v>
      </c>
      <c r="AE11" s="7">
        <v>42735</v>
      </c>
      <c r="AF11" s="6" t="s">
        <v>187</v>
      </c>
      <c r="AG11" s="6">
        <v>2016</v>
      </c>
      <c r="AH11" s="7">
        <v>42735</v>
      </c>
      <c r="AI11" s="29" t="s">
        <v>158</v>
      </c>
    </row>
    <row r="12" spans="1:35" s="6" customFormat="1" ht="204" x14ac:dyDescent="0.2">
      <c r="A12" s="6">
        <v>2016</v>
      </c>
      <c r="B12" s="33" t="s">
        <v>184</v>
      </c>
      <c r="C12" s="6" t="s">
        <v>7</v>
      </c>
      <c r="D12" s="6">
        <v>7</v>
      </c>
      <c r="E12" s="19" t="s">
        <v>155</v>
      </c>
      <c r="F12" s="6" t="s">
        <v>110</v>
      </c>
      <c r="G12" s="6" t="s">
        <v>188</v>
      </c>
      <c r="H12" s="6" t="s">
        <v>111</v>
      </c>
      <c r="I12" s="6" t="s">
        <v>112</v>
      </c>
      <c r="J12" s="6" t="s">
        <v>113</v>
      </c>
      <c r="K12" s="25" t="s">
        <v>166</v>
      </c>
      <c r="L12" s="6" t="s">
        <v>11</v>
      </c>
      <c r="M12" s="8">
        <v>1</v>
      </c>
      <c r="N12" s="8">
        <v>0</v>
      </c>
      <c r="O12" s="6" t="s">
        <v>114</v>
      </c>
      <c r="P12" s="6" t="s">
        <v>115</v>
      </c>
      <c r="Q12" s="6" t="s">
        <v>116</v>
      </c>
      <c r="R12" s="6" t="s">
        <v>114</v>
      </c>
      <c r="S12" s="11" t="s">
        <v>117</v>
      </c>
      <c r="T12" s="20" t="s">
        <v>118</v>
      </c>
      <c r="U12" s="10" t="s">
        <v>145</v>
      </c>
      <c r="V12" s="17">
        <v>42713</v>
      </c>
      <c r="W12" s="17">
        <v>42713</v>
      </c>
      <c r="X12" s="34">
        <v>5</v>
      </c>
      <c r="Y12" s="18">
        <v>2965.5</v>
      </c>
      <c r="Z12" s="18">
        <f>3000-Y12</f>
        <v>34.5</v>
      </c>
      <c r="AA12" s="13">
        <v>42718</v>
      </c>
      <c r="AB12" s="34">
        <v>5</v>
      </c>
      <c r="AC12" s="34">
        <v>5</v>
      </c>
      <c r="AD12" s="33" t="s">
        <v>185</v>
      </c>
      <c r="AE12" s="7">
        <v>42735</v>
      </c>
      <c r="AF12" s="6" t="s">
        <v>187</v>
      </c>
      <c r="AG12" s="6">
        <v>2016</v>
      </c>
      <c r="AH12" s="7">
        <v>42735</v>
      </c>
      <c r="AI12" s="29" t="s">
        <v>158</v>
      </c>
    </row>
    <row r="13" spans="1:35" s="12" customFormat="1" ht="140.25" x14ac:dyDescent="0.2">
      <c r="A13" s="12">
        <v>2016</v>
      </c>
      <c r="B13" s="33" t="s">
        <v>184</v>
      </c>
      <c r="C13" s="12" t="s">
        <v>7</v>
      </c>
      <c r="D13" s="12">
        <v>7</v>
      </c>
      <c r="E13" s="28" t="s">
        <v>155</v>
      </c>
      <c r="F13" s="12" t="s">
        <v>110</v>
      </c>
      <c r="G13" s="12" t="s">
        <v>188</v>
      </c>
      <c r="H13" s="12" t="s">
        <v>111</v>
      </c>
      <c r="I13" s="12" t="s">
        <v>112</v>
      </c>
      <c r="J13" s="12" t="s">
        <v>113</v>
      </c>
      <c r="K13" s="25" t="s">
        <v>167</v>
      </c>
      <c r="L13" s="12" t="s">
        <v>11</v>
      </c>
      <c r="M13" s="8">
        <v>1</v>
      </c>
      <c r="N13" s="8">
        <v>0</v>
      </c>
      <c r="O13" s="12" t="s">
        <v>114</v>
      </c>
      <c r="P13" s="12" t="s">
        <v>115</v>
      </c>
      <c r="Q13" s="12" t="s">
        <v>116</v>
      </c>
      <c r="R13" s="12" t="s">
        <v>114</v>
      </c>
      <c r="S13" s="11" t="s">
        <v>117</v>
      </c>
      <c r="T13" s="30" t="s">
        <v>118</v>
      </c>
      <c r="U13" s="10" t="s">
        <v>145</v>
      </c>
      <c r="V13" s="13">
        <v>42716</v>
      </c>
      <c r="W13" s="13">
        <v>42716</v>
      </c>
      <c r="X13" s="34">
        <v>6</v>
      </c>
      <c r="Y13" s="14">
        <v>3257.95</v>
      </c>
      <c r="Z13" s="14">
        <f>3500-Y13</f>
        <v>242.05000000000018</v>
      </c>
      <c r="AA13" s="13">
        <v>42719</v>
      </c>
      <c r="AB13" s="34">
        <v>6</v>
      </c>
      <c r="AC13" s="34">
        <v>6</v>
      </c>
      <c r="AD13" s="33" t="s">
        <v>185</v>
      </c>
      <c r="AE13" s="15">
        <v>42735</v>
      </c>
      <c r="AF13" s="12" t="s">
        <v>187</v>
      </c>
      <c r="AG13" s="12">
        <v>2016</v>
      </c>
      <c r="AH13" s="15">
        <v>42735</v>
      </c>
      <c r="AI13" s="29" t="s">
        <v>158</v>
      </c>
    </row>
    <row r="14" spans="1:35" s="6" customFormat="1" ht="191.25" x14ac:dyDescent="0.2">
      <c r="A14" s="6">
        <v>2016</v>
      </c>
      <c r="B14" s="33" t="s">
        <v>184</v>
      </c>
      <c r="C14" s="6" t="s">
        <v>7</v>
      </c>
      <c r="D14" s="6">
        <v>7</v>
      </c>
      <c r="E14" s="19" t="s">
        <v>155</v>
      </c>
      <c r="F14" s="6" t="s">
        <v>110</v>
      </c>
      <c r="G14" s="6" t="s">
        <v>188</v>
      </c>
      <c r="H14" s="6" t="s">
        <v>111</v>
      </c>
      <c r="I14" s="6" t="s">
        <v>112</v>
      </c>
      <c r="J14" s="6" t="s">
        <v>113</v>
      </c>
      <c r="K14" s="25" t="s">
        <v>168</v>
      </c>
      <c r="L14" s="6" t="s">
        <v>11</v>
      </c>
      <c r="M14" s="8">
        <v>1</v>
      </c>
      <c r="N14" s="8">
        <v>0</v>
      </c>
      <c r="O14" s="6" t="s">
        <v>114</v>
      </c>
      <c r="P14" s="6" t="s">
        <v>115</v>
      </c>
      <c r="Q14" s="6" t="s">
        <v>116</v>
      </c>
      <c r="R14" s="6" t="s">
        <v>114</v>
      </c>
      <c r="S14" s="11" t="s">
        <v>115</v>
      </c>
      <c r="T14" s="6" t="s">
        <v>134</v>
      </c>
      <c r="U14" s="10" t="s">
        <v>145</v>
      </c>
      <c r="V14" s="17">
        <v>42718</v>
      </c>
      <c r="W14" s="17">
        <v>42718</v>
      </c>
      <c r="X14" s="34">
        <v>7</v>
      </c>
      <c r="Y14" s="18">
        <v>2113.34</v>
      </c>
      <c r="Z14" s="18">
        <v>0</v>
      </c>
      <c r="AA14" s="13">
        <v>42723</v>
      </c>
      <c r="AB14" s="34">
        <v>7</v>
      </c>
      <c r="AC14" s="34">
        <v>7</v>
      </c>
      <c r="AD14" s="33" t="s">
        <v>185</v>
      </c>
      <c r="AE14" s="7">
        <v>42735</v>
      </c>
      <c r="AF14" s="6" t="s">
        <v>187</v>
      </c>
      <c r="AG14" s="6">
        <v>2016</v>
      </c>
      <c r="AH14" s="7">
        <v>42735</v>
      </c>
      <c r="AI14" s="29" t="s">
        <v>171</v>
      </c>
    </row>
    <row r="15" spans="1:35" s="6" customFormat="1" ht="216.75" x14ac:dyDescent="0.2">
      <c r="A15" s="6">
        <v>2016</v>
      </c>
      <c r="B15" s="33" t="s">
        <v>184</v>
      </c>
      <c r="C15" s="6" t="s">
        <v>7</v>
      </c>
      <c r="D15" s="6">
        <v>7</v>
      </c>
      <c r="E15" s="19" t="s">
        <v>155</v>
      </c>
      <c r="F15" s="6" t="s">
        <v>130</v>
      </c>
      <c r="G15" s="6" t="s">
        <v>188</v>
      </c>
      <c r="H15" s="6" t="s">
        <v>131</v>
      </c>
      <c r="I15" s="6" t="s">
        <v>132</v>
      </c>
      <c r="J15" s="6" t="s">
        <v>133</v>
      </c>
      <c r="K15" s="25" t="s">
        <v>169</v>
      </c>
      <c r="L15" s="6" t="s">
        <v>11</v>
      </c>
      <c r="M15" s="8">
        <v>1</v>
      </c>
      <c r="N15" s="8">
        <v>0</v>
      </c>
      <c r="O15" s="6" t="s">
        <v>114</v>
      </c>
      <c r="P15" s="6" t="s">
        <v>115</v>
      </c>
      <c r="Q15" s="6" t="s">
        <v>116</v>
      </c>
      <c r="R15" s="6" t="s">
        <v>114</v>
      </c>
      <c r="S15" s="10" t="s">
        <v>170</v>
      </c>
      <c r="T15" s="16" t="s">
        <v>135</v>
      </c>
      <c r="U15" s="10" t="s">
        <v>145</v>
      </c>
      <c r="V15" s="17">
        <v>42719</v>
      </c>
      <c r="W15" s="17">
        <v>42719</v>
      </c>
      <c r="X15" s="34">
        <v>8</v>
      </c>
      <c r="Y15" s="18">
        <v>3531</v>
      </c>
      <c r="Z15" s="18">
        <v>0</v>
      </c>
      <c r="AA15" s="13">
        <v>42724</v>
      </c>
      <c r="AB15" s="34">
        <v>8</v>
      </c>
      <c r="AC15" s="34">
        <v>8</v>
      </c>
      <c r="AD15" s="33" t="s">
        <v>185</v>
      </c>
      <c r="AE15" s="7">
        <v>42735</v>
      </c>
      <c r="AF15" s="6" t="s">
        <v>187</v>
      </c>
      <c r="AG15" s="6">
        <v>2016</v>
      </c>
      <c r="AH15" s="7">
        <v>42735</v>
      </c>
      <c r="AI15" s="29" t="s">
        <v>173</v>
      </c>
    </row>
    <row r="16" spans="1:35" s="6" customFormat="1" ht="255" x14ac:dyDescent="0.2">
      <c r="A16" s="6">
        <v>2016</v>
      </c>
      <c r="B16" s="33" t="s">
        <v>184</v>
      </c>
      <c r="C16" s="6" t="s">
        <v>7</v>
      </c>
      <c r="D16" s="6">
        <v>7</v>
      </c>
      <c r="E16" s="19" t="s">
        <v>155</v>
      </c>
      <c r="F16" s="6" t="s">
        <v>110</v>
      </c>
      <c r="G16" s="6" t="s">
        <v>188</v>
      </c>
      <c r="H16" s="6" t="s">
        <v>111</v>
      </c>
      <c r="I16" s="6" t="s">
        <v>112</v>
      </c>
      <c r="J16" s="6" t="s">
        <v>113</v>
      </c>
      <c r="K16" s="25" t="s">
        <v>172</v>
      </c>
      <c r="L16" s="6" t="s">
        <v>11</v>
      </c>
      <c r="M16" s="8">
        <v>1</v>
      </c>
      <c r="N16" s="8">
        <v>0</v>
      </c>
      <c r="O16" s="6" t="s">
        <v>114</v>
      </c>
      <c r="P16" s="6" t="s">
        <v>115</v>
      </c>
      <c r="Q16" s="6" t="s">
        <v>116</v>
      </c>
      <c r="R16" s="6" t="s">
        <v>114</v>
      </c>
      <c r="S16" s="11" t="s">
        <v>115</v>
      </c>
      <c r="T16" s="16" t="s">
        <v>134</v>
      </c>
      <c r="U16" s="10" t="s">
        <v>145</v>
      </c>
      <c r="V16" s="17">
        <v>42721</v>
      </c>
      <c r="W16" s="17">
        <v>42721</v>
      </c>
      <c r="X16" s="34">
        <v>9</v>
      </c>
      <c r="Y16" s="18">
        <v>2112.2399999999998</v>
      </c>
      <c r="Z16" s="18">
        <v>0</v>
      </c>
      <c r="AA16" s="13">
        <v>42725</v>
      </c>
      <c r="AB16" s="34">
        <v>9</v>
      </c>
      <c r="AC16" s="34">
        <v>9</v>
      </c>
      <c r="AD16" s="33" t="s">
        <v>185</v>
      </c>
      <c r="AE16" s="7">
        <v>42735</v>
      </c>
      <c r="AF16" s="6" t="s">
        <v>187</v>
      </c>
      <c r="AG16" s="6">
        <v>2016</v>
      </c>
      <c r="AH16" s="7">
        <v>42735</v>
      </c>
      <c r="AI16" s="29" t="s">
        <v>174</v>
      </c>
    </row>
    <row r="17" spans="1:35" s="6" customFormat="1" ht="204" x14ac:dyDescent="0.2">
      <c r="A17" s="6">
        <v>2016</v>
      </c>
      <c r="B17" s="33" t="s">
        <v>184</v>
      </c>
      <c r="C17" s="6" t="s">
        <v>7</v>
      </c>
      <c r="D17" s="6">
        <v>7</v>
      </c>
      <c r="E17" s="19" t="s">
        <v>155</v>
      </c>
      <c r="F17" s="6" t="s">
        <v>110</v>
      </c>
      <c r="G17" s="6" t="s">
        <v>188</v>
      </c>
      <c r="H17" s="6" t="s">
        <v>111</v>
      </c>
      <c r="I17" s="6" t="s">
        <v>112</v>
      </c>
      <c r="J17" s="6" t="s">
        <v>113</v>
      </c>
      <c r="K17" s="25" t="s">
        <v>175</v>
      </c>
      <c r="L17" s="6" t="s">
        <v>11</v>
      </c>
      <c r="M17" s="8">
        <v>1</v>
      </c>
      <c r="N17" s="8">
        <v>0</v>
      </c>
      <c r="O17" s="6" t="s">
        <v>114</v>
      </c>
      <c r="P17" s="6" t="s">
        <v>115</v>
      </c>
      <c r="Q17" s="6" t="s">
        <v>116</v>
      </c>
      <c r="R17" s="6" t="s">
        <v>114</v>
      </c>
      <c r="S17" s="16" t="s">
        <v>118</v>
      </c>
      <c r="T17" s="21" t="s">
        <v>118</v>
      </c>
      <c r="U17" s="10" t="s">
        <v>145</v>
      </c>
      <c r="V17" s="17">
        <v>42723</v>
      </c>
      <c r="W17" s="17">
        <v>42723</v>
      </c>
      <c r="X17" s="34">
        <v>10</v>
      </c>
      <c r="Y17" s="18">
        <v>3534.9</v>
      </c>
      <c r="Z17" s="18">
        <v>0</v>
      </c>
      <c r="AA17" s="13">
        <v>42726</v>
      </c>
      <c r="AB17" s="34">
        <v>10</v>
      </c>
      <c r="AC17" s="34">
        <v>10</v>
      </c>
      <c r="AD17" s="33" t="s">
        <v>185</v>
      </c>
      <c r="AE17" s="7">
        <v>42735</v>
      </c>
      <c r="AF17" s="6" t="s">
        <v>187</v>
      </c>
      <c r="AG17" s="6">
        <v>2016</v>
      </c>
      <c r="AH17" s="7">
        <v>42735</v>
      </c>
      <c r="AI17" s="29" t="s">
        <v>176</v>
      </c>
    </row>
    <row r="18" spans="1:35" s="6" customFormat="1" ht="204" x14ac:dyDescent="0.2">
      <c r="A18" s="6">
        <v>2016</v>
      </c>
      <c r="B18" s="33" t="s">
        <v>184</v>
      </c>
      <c r="C18" s="6" t="s">
        <v>7</v>
      </c>
      <c r="D18" s="6">
        <v>7</v>
      </c>
      <c r="E18" s="19" t="s">
        <v>155</v>
      </c>
      <c r="F18" s="6" t="s">
        <v>130</v>
      </c>
      <c r="G18" s="6" t="s">
        <v>188</v>
      </c>
      <c r="H18" s="6" t="s">
        <v>131</v>
      </c>
      <c r="I18" s="6" t="s">
        <v>132</v>
      </c>
      <c r="J18" s="6" t="s">
        <v>133</v>
      </c>
      <c r="K18" s="25" t="s">
        <v>177</v>
      </c>
      <c r="L18" s="6" t="s">
        <v>11</v>
      </c>
      <c r="M18" s="8">
        <v>1</v>
      </c>
      <c r="N18" s="8">
        <v>0</v>
      </c>
      <c r="O18" s="6" t="s">
        <v>114</v>
      </c>
      <c r="P18" s="6" t="s">
        <v>115</v>
      </c>
      <c r="Q18" s="6" t="s">
        <v>116</v>
      </c>
      <c r="R18" s="6" t="s">
        <v>114</v>
      </c>
      <c r="S18" s="6" t="s">
        <v>115</v>
      </c>
      <c r="T18" s="11" t="s">
        <v>134</v>
      </c>
      <c r="U18" s="10" t="s">
        <v>145</v>
      </c>
      <c r="V18" s="17">
        <v>42725</v>
      </c>
      <c r="W18" s="17">
        <v>42725</v>
      </c>
      <c r="X18" s="34">
        <v>11</v>
      </c>
      <c r="Y18" s="18">
        <v>1971.74</v>
      </c>
      <c r="Z18" s="18">
        <f>2000-Y18</f>
        <v>28.259999999999991</v>
      </c>
      <c r="AA18" s="13">
        <v>42730</v>
      </c>
      <c r="AB18" s="34">
        <v>11</v>
      </c>
      <c r="AC18" s="34">
        <v>11</v>
      </c>
      <c r="AD18" s="33" t="s">
        <v>185</v>
      </c>
      <c r="AE18" s="7">
        <v>42735</v>
      </c>
      <c r="AF18" s="6" t="s">
        <v>187</v>
      </c>
      <c r="AG18" s="6">
        <v>2016</v>
      </c>
      <c r="AH18" s="7">
        <v>42735</v>
      </c>
      <c r="AI18" s="29" t="s">
        <v>158</v>
      </c>
    </row>
    <row r="19" spans="1:35" s="6" customFormat="1" ht="63.75" x14ac:dyDescent="0.2">
      <c r="A19" s="6">
        <v>2016</v>
      </c>
      <c r="B19" s="33" t="s">
        <v>184</v>
      </c>
      <c r="C19" s="6" t="s">
        <v>7</v>
      </c>
      <c r="D19" s="6">
        <v>10</v>
      </c>
      <c r="E19" s="19" t="s">
        <v>156</v>
      </c>
      <c r="F19" s="6" t="s">
        <v>126</v>
      </c>
      <c r="G19" s="6" t="s">
        <v>188</v>
      </c>
      <c r="H19" s="6" t="s">
        <v>127</v>
      </c>
      <c r="I19" s="6" t="s">
        <v>128</v>
      </c>
      <c r="J19" s="6" t="s">
        <v>129</v>
      </c>
      <c r="K19" s="25" t="s">
        <v>178</v>
      </c>
      <c r="L19" s="6" t="s">
        <v>11</v>
      </c>
      <c r="M19" s="6">
        <v>0</v>
      </c>
      <c r="N19" s="6">
        <v>0</v>
      </c>
      <c r="O19" s="6" t="s">
        <v>114</v>
      </c>
      <c r="P19" s="6" t="s">
        <v>115</v>
      </c>
      <c r="Q19" s="6" t="s">
        <v>116</v>
      </c>
      <c r="R19" s="6" t="s">
        <v>114</v>
      </c>
      <c r="S19" s="6" t="s">
        <v>124</v>
      </c>
      <c r="T19" s="6" t="s">
        <v>125</v>
      </c>
      <c r="U19" s="21" t="s">
        <v>123</v>
      </c>
      <c r="V19" s="13">
        <v>42745</v>
      </c>
      <c r="W19" s="13">
        <v>42748</v>
      </c>
      <c r="X19" s="34">
        <v>12</v>
      </c>
      <c r="Y19" s="18">
        <v>4664.8</v>
      </c>
      <c r="Z19" s="18">
        <v>0</v>
      </c>
      <c r="AA19" s="13">
        <v>42752</v>
      </c>
      <c r="AB19" s="34">
        <v>12</v>
      </c>
      <c r="AC19" s="34">
        <v>12</v>
      </c>
      <c r="AD19" s="33" t="s">
        <v>185</v>
      </c>
      <c r="AE19" s="7">
        <v>42735</v>
      </c>
      <c r="AF19" s="6" t="s">
        <v>187</v>
      </c>
      <c r="AG19" s="6">
        <v>2016</v>
      </c>
      <c r="AH19" s="7">
        <v>42735</v>
      </c>
    </row>
    <row r="20" spans="1:35" s="6" customFormat="1" ht="63.75" x14ac:dyDescent="0.2">
      <c r="A20" s="6">
        <v>2016</v>
      </c>
      <c r="B20" s="33" t="s">
        <v>184</v>
      </c>
      <c r="C20" s="6" t="s">
        <v>7</v>
      </c>
      <c r="D20" s="6">
        <v>12</v>
      </c>
      <c r="E20" s="21" t="s">
        <v>159</v>
      </c>
      <c r="F20" s="16" t="s">
        <v>119</v>
      </c>
      <c r="G20" s="6" t="s">
        <v>188</v>
      </c>
      <c r="H20" s="6" t="s">
        <v>120</v>
      </c>
      <c r="I20" s="6" t="s">
        <v>121</v>
      </c>
      <c r="J20" s="6" t="s">
        <v>122</v>
      </c>
      <c r="K20" s="25" t="s">
        <v>179</v>
      </c>
      <c r="L20" s="6" t="s">
        <v>11</v>
      </c>
      <c r="M20" s="6">
        <v>0</v>
      </c>
      <c r="N20" s="6">
        <v>0</v>
      </c>
      <c r="O20" s="6" t="s">
        <v>114</v>
      </c>
      <c r="P20" s="6" t="s">
        <v>115</v>
      </c>
      <c r="Q20" s="6" t="s">
        <v>116</v>
      </c>
      <c r="R20" s="6" t="s">
        <v>114</v>
      </c>
      <c r="S20" s="6" t="s">
        <v>124</v>
      </c>
      <c r="T20" s="6" t="s">
        <v>125</v>
      </c>
      <c r="U20" s="21" t="s">
        <v>123</v>
      </c>
      <c r="V20" s="13">
        <v>42745</v>
      </c>
      <c r="W20" s="13">
        <v>42748</v>
      </c>
      <c r="X20" s="34">
        <v>13</v>
      </c>
      <c r="Y20" s="18">
        <v>4664.8</v>
      </c>
      <c r="Z20" s="18">
        <v>0</v>
      </c>
      <c r="AA20" s="13">
        <v>42752</v>
      </c>
      <c r="AB20" s="34">
        <v>13</v>
      </c>
      <c r="AC20" s="34">
        <v>13</v>
      </c>
      <c r="AD20" s="33" t="s">
        <v>185</v>
      </c>
      <c r="AE20" s="7">
        <v>42735</v>
      </c>
      <c r="AF20" s="6" t="s">
        <v>187</v>
      </c>
      <c r="AG20" s="6">
        <v>2016</v>
      </c>
      <c r="AH20" s="7">
        <v>42735</v>
      </c>
    </row>
    <row r="21" spans="1:35" s="6" customFormat="1" ht="216.75" x14ac:dyDescent="0.2">
      <c r="A21" s="6">
        <v>2016</v>
      </c>
      <c r="B21" s="33" t="s">
        <v>184</v>
      </c>
      <c r="C21" s="6" t="s">
        <v>7</v>
      </c>
      <c r="D21" s="6">
        <v>7</v>
      </c>
      <c r="E21" s="19" t="s">
        <v>155</v>
      </c>
      <c r="F21" s="6" t="s">
        <v>110</v>
      </c>
      <c r="G21" s="6" t="s">
        <v>188</v>
      </c>
      <c r="H21" s="6" t="s">
        <v>111</v>
      </c>
      <c r="I21" s="6" t="s">
        <v>112</v>
      </c>
      <c r="J21" s="6" t="s">
        <v>113</v>
      </c>
      <c r="K21" s="25" t="s">
        <v>180</v>
      </c>
      <c r="L21" s="6" t="s">
        <v>11</v>
      </c>
      <c r="M21" s="6">
        <v>1</v>
      </c>
      <c r="N21" s="6">
        <v>0</v>
      </c>
      <c r="O21" s="6" t="s">
        <v>114</v>
      </c>
      <c r="P21" s="6" t="s">
        <v>115</v>
      </c>
      <c r="Q21" s="6" t="s">
        <v>116</v>
      </c>
      <c r="R21" s="6" t="s">
        <v>114</v>
      </c>
      <c r="S21" s="16" t="s">
        <v>118</v>
      </c>
      <c r="T21" s="16" t="s">
        <v>118</v>
      </c>
      <c r="U21" s="21" t="s">
        <v>145</v>
      </c>
      <c r="V21" s="17">
        <v>42732</v>
      </c>
      <c r="W21" s="17">
        <v>42732</v>
      </c>
      <c r="X21" s="34">
        <v>14</v>
      </c>
      <c r="Y21" s="18">
        <v>3206.5</v>
      </c>
      <c r="Z21" s="18">
        <v>0</v>
      </c>
      <c r="AA21" s="13">
        <v>42735</v>
      </c>
      <c r="AB21" s="34">
        <v>14</v>
      </c>
      <c r="AC21" s="34">
        <v>14</v>
      </c>
      <c r="AD21" s="33" t="s">
        <v>185</v>
      </c>
      <c r="AE21" s="7">
        <v>42735</v>
      </c>
      <c r="AF21" s="6" t="s">
        <v>187</v>
      </c>
      <c r="AG21" s="6">
        <v>2016</v>
      </c>
      <c r="AH21" s="7">
        <v>42735</v>
      </c>
      <c r="AI21" s="29" t="s">
        <v>181</v>
      </c>
    </row>
    <row r="22" spans="1:35" ht="102" x14ac:dyDescent="0.2">
      <c r="A22" s="6">
        <v>2016</v>
      </c>
      <c r="B22" s="33" t="s">
        <v>184</v>
      </c>
      <c r="C22" s="6" t="s">
        <v>7</v>
      </c>
      <c r="D22" s="6">
        <v>10</v>
      </c>
      <c r="E22" s="19" t="s">
        <v>156</v>
      </c>
      <c r="F22" s="6" t="s">
        <v>126</v>
      </c>
      <c r="G22" s="6" t="s">
        <v>188</v>
      </c>
      <c r="H22" s="6" t="s">
        <v>127</v>
      </c>
      <c r="I22" s="6" t="s">
        <v>128</v>
      </c>
      <c r="J22" s="6" t="s">
        <v>129</v>
      </c>
      <c r="K22" s="25" t="s">
        <v>178</v>
      </c>
      <c r="L22" s="31" t="s">
        <v>11</v>
      </c>
      <c r="M22" s="6">
        <v>2</v>
      </c>
      <c r="N22" s="6">
        <v>0</v>
      </c>
      <c r="O22" s="6" t="s">
        <v>114</v>
      </c>
      <c r="P22" s="6" t="s">
        <v>115</v>
      </c>
      <c r="Q22" s="6" t="s">
        <v>116</v>
      </c>
      <c r="R22" s="6" t="s">
        <v>114</v>
      </c>
      <c r="S22" s="6" t="s">
        <v>124</v>
      </c>
      <c r="T22" s="6" t="s">
        <v>125</v>
      </c>
      <c r="U22" s="21" t="s">
        <v>123</v>
      </c>
      <c r="V22" s="13">
        <v>42745</v>
      </c>
      <c r="W22" s="13">
        <v>42748</v>
      </c>
      <c r="X22" s="34">
        <v>15</v>
      </c>
      <c r="Y22" s="18">
        <v>2764.5</v>
      </c>
      <c r="Z22" s="18">
        <v>0</v>
      </c>
      <c r="AA22" s="32">
        <v>42752</v>
      </c>
      <c r="AB22" s="34">
        <v>15</v>
      </c>
      <c r="AC22" s="34">
        <v>15</v>
      </c>
      <c r="AD22" s="33" t="s">
        <v>185</v>
      </c>
      <c r="AE22" s="7">
        <v>42735</v>
      </c>
      <c r="AF22" s="6" t="s">
        <v>187</v>
      </c>
      <c r="AG22" s="6">
        <v>2016</v>
      </c>
      <c r="AH22" s="7">
        <v>42735</v>
      </c>
      <c r="AI22" s="29" t="s">
        <v>182</v>
      </c>
    </row>
    <row r="23" spans="1:35" ht="114.75" x14ac:dyDescent="0.2">
      <c r="A23" s="6">
        <v>2016</v>
      </c>
      <c r="B23" s="33" t="s">
        <v>184</v>
      </c>
      <c r="C23" s="6" t="s">
        <v>7</v>
      </c>
      <c r="D23" s="6">
        <v>12</v>
      </c>
      <c r="E23" s="21" t="s">
        <v>159</v>
      </c>
      <c r="F23" s="16" t="s">
        <v>119</v>
      </c>
      <c r="G23" s="6" t="s">
        <v>188</v>
      </c>
      <c r="H23" s="6" t="s">
        <v>120</v>
      </c>
      <c r="I23" s="6" t="s">
        <v>121</v>
      </c>
      <c r="J23" s="6" t="s">
        <v>122</v>
      </c>
      <c r="K23" s="25" t="s">
        <v>179</v>
      </c>
      <c r="L23" s="6" t="s">
        <v>11</v>
      </c>
      <c r="M23" s="6">
        <v>3</v>
      </c>
      <c r="N23" s="6">
        <v>0</v>
      </c>
      <c r="O23" s="6" t="s">
        <v>114</v>
      </c>
      <c r="P23" s="6" t="s">
        <v>115</v>
      </c>
      <c r="Q23" s="6" t="s">
        <v>116</v>
      </c>
      <c r="R23" s="6" t="s">
        <v>114</v>
      </c>
      <c r="S23" s="6" t="s">
        <v>124</v>
      </c>
      <c r="T23" s="6" t="s">
        <v>125</v>
      </c>
      <c r="U23" s="21" t="s">
        <v>123</v>
      </c>
      <c r="V23" s="13">
        <v>42745</v>
      </c>
      <c r="W23" s="13">
        <v>42748</v>
      </c>
      <c r="X23" s="34">
        <v>16</v>
      </c>
      <c r="Y23" s="18">
        <v>12118.4</v>
      </c>
      <c r="Z23" s="18">
        <f>12150-Y23</f>
        <v>31.600000000000364</v>
      </c>
      <c r="AA23" s="32">
        <v>42752</v>
      </c>
      <c r="AB23" s="34">
        <v>16</v>
      </c>
      <c r="AC23" s="34">
        <v>16</v>
      </c>
      <c r="AD23" s="33" t="s">
        <v>185</v>
      </c>
      <c r="AE23" s="7">
        <v>42735</v>
      </c>
      <c r="AF23" s="6" t="s">
        <v>187</v>
      </c>
      <c r="AG23" s="6">
        <v>2016</v>
      </c>
      <c r="AH23" s="7">
        <v>42735</v>
      </c>
      <c r="AI23" s="29" t="s">
        <v>183</v>
      </c>
    </row>
    <row r="75" spans="33:34" s="6" customFormat="1" x14ac:dyDescent="0.2">
      <c r="AG75" s="6">
        <v>2016</v>
      </c>
      <c r="AH75" s="7">
        <v>42735</v>
      </c>
    </row>
    <row r="76" spans="33:34" s="6" customFormat="1" x14ac:dyDescent="0.2">
      <c r="AG76" s="6">
        <v>2016</v>
      </c>
      <c r="AH76" s="7">
        <v>42735</v>
      </c>
    </row>
    <row r="77" spans="33:34" s="6" customFormat="1" x14ac:dyDescent="0.2"/>
    <row r="78" spans="33:34" s="6" customFormat="1" x14ac:dyDescent="0.2"/>
    <row r="79" spans="33:34" s="6" customFormat="1" x14ac:dyDescent="0.2"/>
    <row r="80" spans="33:34"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pans="1:3" s="6" customFormat="1" x14ac:dyDescent="0.2"/>
    <row r="98" spans="1:3" x14ac:dyDescent="0.2">
      <c r="A98" s="6"/>
      <c r="B98" s="6"/>
      <c r="C98" s="6"/>
    </row>
    <row r="99" spans="1:3" x14ac:dyDescent="0.2">
      <c r="A99" s="6"/>
      <c r="B99" s="6"/>
      <c r="C99" s="6"/>
    </row>
    <row r="100" spans="1:3" x14ac:dyDescent="0.2">
      <c r="A100" s="6"/>
      <c r="B100" s="6"/>
      <c r="C100" s="6"/>
    </row>
    <row r="101" spans="1:3" x14ac:dyDescent="0.2">
      <c r="A101" s="6"/>
      <c r="B101" s="6"/>
      <c r="C101" s="6"/>
    </row>
    <row r="102" spans="1:3" x14ac:dyDescent="0.2">
      <c r="A102" s="6"/>
      <c r="B102" s="6"/>
      <c r="C102" s="6"/>
    </row>
    <row r="103" spans="1:3" x14ac:dyDescent="0.2">
      <c r="A103" s="6"/>
      <c r="B103" s="6"/>
      <c r="C103" s="6"/>
    </row>
    <row r="104" spans="1:3" x14ac:dyDescent="0.2">
      <c r="A104" s="6"/>
      <c r="B104" s="6"/>
      <c r="C104" s="6"/>
    </row>
    <row r="105" spans="1:3" x14ac:dyDescent="0.2">
      <c r="A105" s="6"/>
      <c r="B105" s="6"/>
      <c r="C105" s="6"/>
    </row>
  </sheetData>
  <mergeCells count="1">
    <mergeCell ref="A6:AI6"/>
  </mergeCells>
  <dataValidations count="2">
    <dataValidation type="list" allowBlank="1" showInputMessage="1" showErrorMessage="1" sqref="C75:C147 C8:C23">
      <formula1>hidden1</formula1>
    </dataValidation>
    <dataValidation type="list" allowBlank="1" showInputMessage="1" showErrorMessage="1" sqref="L75 L23 L8:L21">
      <formula1>hidden2</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3" workbookViewId="0">
      <selection activeCell="C13" sqref="C13"/>
    </sheetView>
  </sheetViews>
  <sheetFormatPr baseColWidth="10" defaultColWidth="8.85546875" defaultRowHeight="12.75" x14ac:dyDescent="0.2"/>
  <cols>
    <col min="1" max="1" width="3" customWidth="1"/>
    <col min="2" max="2" width="9.140625" customWidth="1"/>
    <col min="3" max="3" width="28.28515625" customWidth="1"/>
    <col min="4" max="4" width="17.28515625" customWidth="1"/>
  </cols>
  <sheetData>
    <row r="1" spans="1:4" hidden="1" x14ac:dyDescent="0.2">
      <c r="B1" t="s">
        <v>18</v>
      </c>
      <c r="C1" t="s">
        <v>20</v>
      </c>
      <c r="D1" t="s">
        <v>22</v>
      </c>
    </row>
    <row r="2" spans="1:4" hidden="1" x14ac:dyDescent="0.2">
      <c r="B2" t="s">
        <v>89</v>
      </c>
      <c r="C2" t="s">
        <v>90</v>
      </c>
      <c r="D2" t="s">
        <v>91</v>
      </c>
    </row>
    <row r="3" spans="1:4" ht="15" x14ac:dyDescent="0.25">
      <c r="A3" s="3" t="s">
        <v>92</v>
      </c>
      <c r="B3" s="3" t="s">
        <v>93</v>
      </c>
      <c r="C3" s="3" t="s">
        <v>94</v>
      </c>
      <c r="D3" s="3" t="s">
        <v>95</v>
      </c>
    </row>
    <row r="4" spans="1:4" x14ac:dyDescent="0.2">
      <c r="A4">
        <v>1</v>
      </c>
      <c r="B4">
        <v>39209</v>
      </c>
      <c r="C4" t="s">
        <v>152</v>
      </c>
      <c r="D4" s="22">
        <v>196</v>
      </c>
    </row>
    <row r="5" spans="1:4" x14ac:dyDescent="0.2">
      <c r="A5">
        <v>1</v>
      </c>
      <c r="B5">
        <v>37504</v>
      </c>
      <c r="C5" t="s">
        <v>153</v>
      </c>
      <c r="D5" s="22">
        <v>111</v>
      </c>
    </row>
    <row r="6" spans="1:4" x14ac:dyDescent="0.2">
      <c r="A6">
        <v>1</v>
      </c>
      <c r="B6">
        <v>26104</v>
      </c>
      <c r="C6" t="s">
        <v>154</v>
      </c>
      <c r="D6" s="22">
        <v>500</v>
      </c>
    </row>
    <row r="7" spans="1:4" x14ac:dyDescent="0.2">
      <c r="A7">
        <v>2</v>
      </c>
      <c r="B7">
        <v>39209</v>
      </c>
      <c r="C7" t="s">
        <v>152</v>
      </c>
      <c r="D7" s="27">
        <v>1043</v>
      </c>
    </row>
    <row r="8" spans="1:4" x14ac:dyDescent="0.2">
      <c r="A8">
        <v>2</v>
      </c>
      <c r="B8">
        <v>37504</v>
      </c>
      <c r="C8" t="s">
        <v>153</v>
      </c>
      <c r="D8" s="27">
        <v>543</v>
      </c>
    </row>
    <row r="9" spans="1:4" x14ac:dyDescent="0.2">
      <c r="A9">
        <v>2</v>
      </c>
      <c r="B9">
        <v>26104</v>
      </c>
      <c r="C9" t="s">
        <v>154</v>
      </c>
      <c r="D9" s="27">
        <v>1375.13</v>
      </c>
    </row>
    <row r="10" spans="1:4" x14ac:dyDescent="0.2">
      <c r="A10">
        <v>3</v>
      </c>
      <c r="B10">
        <v>37504</v>
      </c>
      <c r="C10" s="23" t="s">
        <v>153</v>
      </c>
      <c r="D10" s="22">
        <v>12770</v>
      </c>
    </row>
    <row r="11" spans="1:4" x14ac:dyDescent="0.2">
      <c r="A11">
        <v>4</v>
      </c>
      <c r="B11">
        <v>39209</v>
      </c>
      <c r="C11" s="23" t="s">
        <v>152</v>
      </c>
      <c r="D11" s="27">
        <v>552</v>
      </c>
    </row>
    <row r="12" spans="1:4" x14ac:dyDescent="0.2">
      <c r="A12">
        <v>4</v>
      </c>
      <c r="B12">
        <v>37504</v>
      </c>
      <c r="C12" s="23" t="s">
        <v>153</v>
      </c>
      <c r="D12" s="27">
        <v>571</v>
      </c>
    </row>
    <row r="13" spans="1:4" x14ac:dyDescent="0.2">
      <c r="A13">
        <v>4</v>
      </c>
      <c r="B13">
        <v>26104</v>
      </c>
      <c r="C13" s="23" t="s">
        <v>154</v>
      </c>
      <c r="D13" s="27">
        <v>749.45</v>
      </c>
    </row>
    <row r="14" spans="1:4" x14ac:dyDescent="0.2">
      <c r="A14">
        <v>5</v>
      </c>
      <c r="B14">
        <v>39209</v>
      </c>
      <c r="C14" s="23" t="s">
        <v>152</v>
      </c>
      <c r="D14" s="22">
        <v>877</v>
      </c>
    </row>
    <row r="15" spans="1:4" x14ac:dyDescent="0.2">
      <c r="A15">
        <v>5</v>
      </c>
      <c r="B15">
        <v>37504</v>
      </c>
      <c r="C15" s="23" t="s">
        <v>153</v>
      </c>
      <c r="D15" s="22">
        <f>334+326+128.5</f>
        <v>788.5</v>
      </c>
    </row>
    <row r="16" spans="1:4" x14ac:dyDescent="0.2">
      <c r="A16">
        <v>5</v>
      </c>
      <c r="B16">
        <v>26104</v>
      </c>
      <c r="C16" s="23" t="s">
        <v>154</v>
      </c>
      <c r="D16" s="22">
        <v>1300</v>
      </c>
    </row>
    <row r="17" spans="1:4" x14ac:dyDescent="0.2">
      <c r="A17">
        <v>6</v>
      </c>
      <c r="B17">
        <v>39209</v>
      </c>
      <c r="C17" s="23" t="s">
        <v>152</v>
      </c>
      <c r="D17" s="27">
        <v>1136</v>
      </c>
    </row>
    <row r="18" spans="1:4" x14ac:dyDescent="0.2">
      <c r="A18">
        <v>6</v>
      </c>
      <c r="B18">
        <v>37504</v>
      </c>
      <c r="C18" s="23" t="s">
        <v>153</v>
      </c>
      <c r="D18" s="27">
        <f>301.5+297+107</f>
        <v>705.5</v>
      </c>
    </row>
    <row r="19" spans="1:4" x14ac:dyDescent="0.2">
      <c r="A19">
        <v>6</v>
      </c>
      <c r="B19">
        <v>26104</v>
      </c>
      <c r="C19" s="23" t="s">
        <v>154</v>
      </c>
      <c r="D19" s="27">
        <v>1416.45</v>
      </c>
    </row>
    <row r="20" spans="1:4" x14ac:dyDescent="0.2">
      <c r="A20">
        <v>7</v>
      </c>
      <c r="B20">
        <v>39209</v>
      </c>
      <c r="C20" s="23" t="s">
        <v>152</v>
      </c>
      <c r="D20" s="22">
        <v>552</v>
      </c>
    </row>
    <row r="21" spans="1:4" x14ac:dyDescent="0.2">
      <c r="A21">
        <v>7</v>
      </c>
      <c r="B21">
        <v>37504</v>
      </c>
      <c r="C21" s="23" t="s">
        <v>153</v>
      </c>
      <c r="D21" s="22">
        <f>310+184</f>
        <v>494</v>
      </c>
    </row>
    <row r="22" spans="1:4" x14ac:dyDescent="0.2">
      <c r="A22">
        <v>7</v>
      </c>
      <c r="B22">
        <v>26104</v>
      </c>
      <c r="C22" s="23" t="s">
        <v>154</v>
      </c>
      <c r="D22" s="22">
        <v>1067.3399999999999</v>
      </c>
    </row>
    <row r="23" spans="1:4" x14ac:dyDescent="0.2">
      <c r="A23">
        <v>8</v>
      </c>
      <c r="B23">
        <v>39209</v>
      </c>
      <c r="C23" t="s">
        <v>152</v>
      </c>
      <c r="D23" s="27">
        <v>1096</v>
      </c>
    </row>
    <row r="24" spans="1:4" x14ac:dyDescent="0.2">
      <c r="A24">
        <v>8</v>
      </c>
      <c r="B24">
        <v>37504</v>
      </c>
      <c r="C24" t="s">
        <v>153</v>
      </c>
      <c r="D24" s="27">
        <v>878</v>
      </c>
    </row>
    <row r="25" spans="1:4" x14ac:dyDescent="0.2">
      <c r="A25">
        <v>8</v>
      </c>
      <c r="B25">
        <v>26104</v>
      </c>
      <c r="C25" t="s">
        <v>154</v>
      </c>
      <c r="D25" s="27">
        <v>1557</v>
      </c>
    </row>
    <row r="26" spans="1:4" x14ac:dyDescent="0.2">
      <c r="A26">
        <v>9</v>
      </c>
      <c r="B26">
        <v>39209</v>
      </c>
      <c r="C26" t="s">
        <v>152</v>
      </c>
      <c r="D26" s="22">
        <v>472</v>
      </c>
    </row>
    <row r="27" spans="1:4" x14ac:dyDescent="0.2">
      <c r="A27">
        <v>9</v>
      </c>
      <c r="B27">
        <v>37504</v>
      </c>
      <c r="C27" t="s">
        <v>153</v>
      </c>
      <c r="D27" s="22">
        <f>360.01+180</f>
        <v>540.01</v>
      </c>
    </row>
    <row r="28" spans="1:4" x14ac:dyDescent="0.2">
      <c r="A28">
        <v>9</v>
      </c>
      <c r="B28">
        <v>26104</v>
      </c>
      <c r="C28" t="s">
        <v>154</v>
      </c>
      <c r="D28" s="22">
        <v>1100.23</v>
      </c>
    </row>
    <row r="29" spans="1:4" x14ac:dyDescent="0.2">
      <c r="A29">
        <v>10</v>
      </c>
      <c r="B29">
        <v>39209</v>
      </c>
      <c r="C29" t="s">
        <v>152</v>
      </c>
      <c r="D29" s="27">
        <v>1273</v>
      </c>
    </row>
    <row r="30" spans="1:4" x14ac:dyDescent="0.2">
      <c r="A30">
        <v>10</v>
      </c>
      <c r="B30">
        <v>37504</v>
      </c>
      <c r="C30" t="s">
        <v>153</v>
      </c>
      <c r="D30" s="27">
        <v>961.9</v>
      </c>
    </row>
    <row r="31" spans="1:4" x14ac:dyDescent="0.2">
      <c r="A31">
        <v>10</v>
      </c>
      <c r="B31">
        <v>26104</v>
      </c>
      <c r="C31" t="s">
        <v>154</v>
      </c>
      <c r="D31" s="27">
        <v>1300</v>
      </c>
    </row>
    <row r="32" spans="1:4" x14ac:dyDescent="0.2">
      <c r="A32">
        <v>11</v>
      </c>
      <c r="B32">
        <v>39209</v>
      </c>
      <c r="C32" t="s">
        <v>152</v>
      </c>
      <c r="D32" s="22">
        <v>552</v>
      </c>
    </row>
    <row r="33" spans="1:4" x14ac:dyDescent="0.2">
      <c r="A33">
        <v>11</v>
      </c>
      <c r="B33">
        <v>37504</v>
      </c>
      <c r="C33" t="s">
        <v>153</v>
      </c>
      <c r="D33" s="22">
        <v>239.4</v>
      </c>
    </row>
    <row r="34" spans="1:4" x14ac:dyDescent="0.2">
      <c r="A34">
        <v>11</v>
      </c>
      <c r="B34">
        <v>26104</v>
      </c>
      <c r="C34" t="s">
        <v>154</v>
      </c>
      <c r="D34" s="22">
        <v>1180.3399999999999</v>
      </c>
    </row>
    <row r="35" spans="1:4" x14ac:dyDescent="0.2">
      <c r="A35">
        <v>12</v>
      </c>
      <c r="B35">
        <v>37504</v>
      </c>
      <c r="C35" t="s">
        <v>153</v>
      </c>
      <c r="D35" s="27">
        <v>4664.8</v>
      </c>
    </row>
    <row r="36" spans="1:4" x14ac:dyDescent="0.2">
      <c r="A36">
        <v>13</v>
      </c>
      <c r="B36">
        <v>37504</v>
      </c>
      <c r="C36" t="s">
        <v>153</v>
      </c>
      <c r="D36" s="22">
        <v>4664.8</v>
      </c>
    </row>
    <row r="37" spans="1:4" x14ac:dyDescent="0.2">
      <c r="A37">
        <v>14</v>
      </c>
      <c r="B37">
        <v>39209</v>
      </c>
      <c r="C37" t="s">
        <v>152</v>
      </c>
      <c r="D37" s="27">
        <v>1000</v>
      </c>
    </row>
    <row r="38" spans="1:4" x14ac:dyDescent="0.2">
      <c r="A38">
        <v>14</v>
      </c>
      <c r="B38">
        <v>37504</v>
      </c>
      <c r="C38" t="s">
        <v>153</v>
      </c>
      <c r="D38" s="27">
        <v>1006.5</v>
      </c>
    </row>
    <row r="39" spans="1:4" x14ac:dyDescent="0.2">
      <c r="A39">
        <v>14</v>
      </c>
      <c r="B39">
        <v>26104</v>
      </c>
      <c r="C39" t="s">
        <v>154</v>
      </c>
      <c r="D39" s="27">
        <v>1200</v>
      </c>
    </row>
    <row r="40" spans="1:4" x14ac:dyDescent="0.2">
      <c r="A40">
        <v>15</v>
      </c>
      <c r="B40">
        <v>37504</v>
      </c>
      <c r="C40" t="s">
        <v>153</v>
      </c>
      <c r="D40" s="22">
        <v>2764.5</v>
      </c>
    </row>
    <row r="41" spans="1:4" x14ac:dyDescent="0.2">
      <c r="A41">
        <v>16</v>
      </c>
      <c r="B41">
        <v>37504</v>
      </c>
      <c r="C41" t="s">
        <v>153</v>
      </c>
      <c r="D41" s="27">
        <v>12118.4</v>
      </c>
    </row>
    <row r="42" spans="1:4" ht="15" x14ac:dyDescent="0.25">
      <c r="A42" s="24"/>
      <c r="B42" s="24"/>
      <c r="C42" s="24"/>
      <c r="D42" s="24"/>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F18" sqref="F18"/>
    </sheetView>
  </sheetViews>
  <sheetFormatPr baseColWidth="10" defaultColWidth="8.85546875" defaultRowHeight="12.75" x14ac:dyDescent="0.2"/>
  <cols>
    <col min="1" max="1" width="3" customWidth="1"/>
    <col min="2" max="2" width="16" customWidth="1"/>
  </cols>
  <sheetData>
    <row r="1" spans="1:2" hidden="1" x14ac:dyDescent="0.2">
      <c r="B1" t="s">
        <v>25</v>
      </c>
    </row>
    <row r="2" spans="1:2" hidden="1" x14ac:dyDescent="0.2">
      <c r="B2" t="s">
        <v>101</v>
      </c>
    </row>
    <row r="3" spans="1:2" ht="15" x14ac:dyDescent="0.25">
      <c r="A3" s="4" t="s">
        <v>92</v>
      </c>
      <c r="B3" s="4" t="s">
        <v>102</v>
      </c>
    </row>
    <row r="4" spans="1:2" x14ac:dyDescent="0.2">
      <c r="A4" s="34">
        <v>1</v>
      </c>
      <c r="B4" s="35" t="s">
        <v>186</v>
      </c>
    </row>
    <row r="5" spans="1:2" x14ac:dyDescent="0.2">
      <c r="A5" s="34">
        <v>2</v>
      </c>
      <c r="B5" s="35" t="s">
        <v>186</v>
      </c>
    </row>
    <row r="6" spans="1:2" x14ac:dyDescent="0.2">
      <c r="A6" s="34">
        <v>3</v>
      </c>
      <c r="B6" s="35" t="s">
        <v>186</v>
      </c>
    </row>
    <row r="7" spans="1:2" x14ac:dyDescent="0.2">
      <c r="A7" s="34">
        <v>4</v>
      </c>
      <c r="B7" s="35" t="s">
        <v>186</v>
      </c>
    </row>
    <row r="8" spans="1:2" x14ac:dyDescent="0.2">
      <c r="A8" s="34">
        <v>5</v>
      </c>
      <c r="B8" s="35" t="s">
        <v>186</v>
      </c>
    </row>
    <row r="9" spans="1:2" x14ac:dyDescent="0.2">
      <c r="A9" s="34">
        <v>6</v>
      </c>
      <c r="B9" s="35" t="s">
        <v>186</v>
      </c>
    </row>
    <row r="10" spans="1:2" x14ac:dyDescent="0.2">
      <c r="A10" s="34">
        <v>7</v>
      </c>
      <c r="B10" s="35" t="s">
        <v>186</v>
      </c>
    </row>
    <row r="11" spans="1:2" x14ac:dyDescent="0.2">
      <c r="A11" s="34">
        <v>8</v>
      </c>
      <c r="B11" s="35" t="s">
        <v>186</v>
      </c>
    </row>
    <row r="12" spans="1:2" x14ac:dyDescent="0.2">
      <c r="A12" s="34">
        <v>9</v>
      </c>
      <c r="B12" s="35" t="s">
        <v>186</v>
      </c>
    </row>
    <row r="13" spans="1:2" x14ac:dyDescent="0.2">
      <c r="A13" s="34">
        <v>10</v>
      </c>
      <c r="B13" s="35" t="s">
        <v>186</v>
      </c>
    </row>
    <row r="14" spans="1:2" x14ac:dyDescent="0.2">
      <c r="A14" s="34">
        <v>11</v>
      </c>
      <c r="B14" s="35" t="s">
        <v>186</v>
      </c>
    </row>
    <row r="15" spans="1:2" x14ac:dyDescent="0.2">
      <c r="A15" s="34">
        <v>12</v>
      </c>
      <c r="B15" s="35" t="s">
        <v>186</v>
      </c>
    </row>
    <row r="16" spans="1:2" x14ac:dyDescent="0.2">
      <c r="A16" s="34">
        <v>13</v>
      </c>
      <c r="B16" s="35" t="s">
        <v>186</v>
      </c>
    </row>
    <row r="17" spans="1:2" x14ac:dyDescent="0.2">
      <c r="A17" s="34">
        <v>14</v>
      </c>
      <c r="B17" s="35" t="s">
        <v>186</v>
      </c>
    </row>
    <row r="18" spans="1:2" x14ac:dyDescent="0.2">
      <c r="A18" s="34">
        <v>15</v>
      </c>
      <c r="B18" s="35" t="s">
        <v>186</v>
      </c>
    </row>
    <row r="19" spans="1:2" x14ac:dyDescent="0.2">
      <c r="A19" s="34">
        <v>16</v>
      </c>
      <c r="B19" s="35" t="s">
        <v>186</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B4" sqref="B4:B19"/>
    </sheetView>
  </sheetViews>
  <sheetFormatPr baseColWidth="10" defaultColWidth="8.85546875" defaultRowHeight="12.75" x14ac:dyDescent="0.2"/>
  <cols>
    <col min="1" max="1" width="3" customWidth="1"/>
  </cols>
  <sheetData>
    <row r="1" spans="1:2" hidden="1" x14ac:dyDescent="0.2">
      <c r="B1" t="s">
        <v>25</v>
      </c>
    </row>
    <row r="2" spans="1:2" hidden="1" x14ac:dyDescent="0.2">
      <c r="B2" t="s">
        <v>104</v>
      </c>
    </row>
    <row r="3" spans="1:2" ht="15" x14ac:dyDescent="0.25">
      <c r="A3" s="5" t="s">
        <v>92</v>
      </c>
      <c r="B3" s="5" t="s">
        <v>103</v>
      </c>
    </row>
    <row r="4" spans="1:2" x14ac:dyDescent="0.2">
      <c r="A4" s="34">
        <v>1</v>
      </c>
      <c r="B4" s="35" t="s">
        <v>185</v>
      </c>
    </row>
    <row r="5" spans="1:2" x14ac:dyDescent="0.2">
      <c r="A5" s="34">
        <v>2</v>
      </c>
      <c r="B5" s="35" t="s">
        <v>185</v>
      </c>
    </row>
    <row r="6" spans="1:2" x14ac:dyDescent="0.2">
      <c r="A6" s="34">
        <v>3</v>
      </c>
      <c r="B6" s="35" t="s">
        <v>185</v>
      </c>
    </row>
    <row r="7" spans="1:2" x14ac:dyDescent="0.2">
      <c r="A7" s="34">
        <v>4</v>
      </c>
      <c r="B7" s="35" t="s">
        <v>185</v>
      </c>
    </row>
    <row r="8" spans="1:2" x14ac:dyDescent="0.2">
      <c r="A8" s="34">
        <v>5</v>
      </c>
      <c r="B8" s="35" t="s">
        <v>185</v>
      </c>
    </row>
    <row r="9" spans="1:2" x14ac:dyDescent="0.2">
      <c r="A9" s="34">
        <v>6</v>
      </c>
      <c r="B9" s="35" t="s">
        <v>185</v>
      </c>
    </row>
    <row r="10" spans="1:2" x14ac:dyDescent="0.2">
      <c r="A10" s="34">
        <v>7</v>
      </c>
      <c r="B10" s="35" t="s">
        <v>185</v>
      </c>
    </row>
    <row r="11" spans="1:2" x14ac:dyDescent="0.2">
      <c r="A11" s="34">
        <v>8</v>
      </c>
      <c r="B11" s="35" t="s">
        <v>185</v>
      </c>
    </row>
    <row r="12" spans="1:2" x14ac:dyDescent="0.2">
      <c r="A12" s="34">
        <v>9</v>
      </c>
      <c r="B12" s="35" t="s">
        <v>185</v>
      </c>
    </row>
    <row r="13" spans="1:2" x14ac:dyDescent="0.2">
      <c r="A13" s="34">
        <v>10</v>
      </c>
      <c r="B13" s="35" t="s">
        <v>185</v>
      </c>
    </row>
    <row r="14" spans="1:2" x14ac:dyDescent="0.2">
      <c r="A14" s="34">
        <v>11</v>
      </c>
      <c r="B14" s="35" t="s">
        <v>185</v>
      </c>
    </row>
    <row r="15" spans="1:2" x14ac:dyDescent="0.2">
      <c r="A15" s="34">
        <v>12</v>
      </c>
      <c r="B15" s="35" t="s">
        <v>185</v>
      </c>
    </row>
    <row r="16" spans="1:2" x14ac:dyDescent="0.2">
      <c r="A16" s="34">
        <v>13</v>
      </c>
      <c r="B16" s="35" t="s">
        <v>185</v>
      </c>
    </row>
    <row r="17" spans="1:2" x14ac:dyDescent="0.2">
      <c r="A17" s="34">
        <v>14</v>
      </c>
      <c r="B17" s="35" t="s">
        <v>185</v>
      </c>
    </row>
    <row r="18" spans="1:2" x14ac:dyDescent="0.2">
      <c r="A18" s="34">
        <v>15</v>
      </c>
      <c r="B18" s="35" t="s">
        <v>185</v>
      </c>
    </row>
    <row r="19" spans="1:2" x14ac:dyDescent="0.2">
      <c r="A19" s="34">
        <v>16</v>
      </c>
      <c r="B19" s="35" t="s">
        <v>185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10</v>
      </c>
    </row>
    <row r="2" spans="1:1" x14ac:dyDescent="0.2">
      <c r="A2" t="s">
        <v>11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Tabla 239082</vt:lpstr>
      <vt:lpstr>Tabla 239083</vt:lpstr>
      <vt:lpstr>Tabla 239084</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dc:creator>
  <cp:lastModifiedBy>Presid. Dpto. A</cp:lastModifiedBy>
  <dcterms:created xsi:type="dcterms:W3CDTF">2017-04-28T20:37:31Z</dcterms:created>
  <dcterms:modified xsi:type="dcterms:W3CDTF">2017-05-18T23:39:41Z</dcterms:modified>
</cp:coreProperties>
</file>